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C:\Users\pzerecan\Desktop\İstatistik Yıllıkları\2024 İstatistik Yıllığı\"/>
    </mc:Choice>
  </mc:AlternateContent>
  <xr:revisionPtr revIDLastSave="0" documentId="13_ncr:1_{3C55AA3E-06E2-4792-BDD5-EA481EE90BB9}" xr6:coauthVersionLast="36" xr6:coauthVersionMax="36" xr10:uidLastSave="{00000000-0000-0000-0000-000000000000}"/>
  <bookViews>
    <workbookView xWindow="0" yWindow="0" windowWidth="28800" windowHeight="9390" xr2:uid="{00000000-000D-0000-FFFF-FFFF00000000}"/>
  </bookViews>
  <sheets>
    <sheet name="İÇİNDEKİLER" sheetId="11" r:id="rId1"/>
    <sheet name="BÖLÜM 4" sheetId="8" r:id="rId2"/>
    <sheet name="TABLO-4.1" sheetId="7" r:id="rId3"/>
    <sheet name="TABLO-4.2" sheetId="2" r:id="rId4"/>
    <sheet name="TABLO-4.3-4.4" sheetId="6" r:id="rId5"/>
    <sheet name="EK" sheetId="12" r:id="rId6"/>
  </sheets>
  <definedNames>
    <definedName name="_xlnm._FilterDatabase" localSheetId="3" hidden="1">'TABLO-4.2'!$A$6:$A$92</definedName>
    <definedName name="_xlnm.Print_Area" localSheetId="1">'BÖLÜM 4'!$A$4:$I$26</definedName>
    <definedName name="_xlnm.Print_Area" localSheetId="5">EK!$A$4:$C$94</definedName>
    <definedName name="_xlnm.Print_Area" localSheetId="2">'TABLO-4.1'!$A$4:$L$99</definedName>
    <definedName name="_xlnm.Print_Area" localSheetId="3">'TABLO-4.2'!$A$4:$L$92</definedName>
    <definedName name="_xlnm.Print_Area" localSheetId="4">'TABLO-4.3-4.4'!$A$4:$D$39</definedName>
    <definedName name="_xlnm.Print_Titles" localSheetId="5">EK!$4:$6</definedName>
    <definedName name="_xlnm.Print_Titles" localSheetId="2">'TABLO-4.1'!$4:$7</definedName>
  </definedNames>
  <calcPr calcId="191029"/>
</workbook>
</file>

<file path=xl/calcChain.xml><?xml version="1.0" encoding="utf-8"?>
<calcChain xmlns="http://schemas.openxmlformats.org/spreadsheetml/2006/main">
  <c r="C38" i="6" l="1"/>
  <c r="B37" i="6"/>
  <c r="B36" i="6"/>
  <c r="C37" i="6"/>
  <c r="B38" i="6"/>
  <c r="C97" i="7"/>
  <c r="D97" i="7"/>
  <c r="C36" i="6" l="1"/>
  <c r="F90" i="2" l="1"/>
  <c r="F97" i="7" l="1"/>
  <c r="G97" i="7"/>
  <c r="H96" i="7" l="1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L50" i="7" l="1"/>
  <c r="L82" i="7"/>
  <c r="L11" i="7"/>
  <c r="L19" i="7"/>
  <c r="L27" i="7"/>
  <c r="L35" i="7"/>
  <c r="L43" i="7"/>
  <c r="L51" i="7"/>
  <c r="L59" i="7"/>
  <c r="L67" i="7"/>
  <c r="L75" i="7"/>
  <c r="L83" i="7"/>
  <c r="L91" i="7"/>
  <c r="L18" i="7"/>
  <c r="L42" i="7"/>
  <c r="L66" i="7"/>
  <c r="L74" i="7"/>
  <c r="L12" i="7"/>
  <c r="L20" i="7"/>
  <c r="L28" i="7"/>
  <c r="L36" i="7"/>
  <c r="L44" i="7"/>
  <c r="L52" i="7"/>
  <c r="L60" i="7"/>
  <c r="L68" i="7"/>
  <c r="L76" i="7"/>
  <c r="L84" i="7"/>
  <c r="L92" i="7"/>
  <c r="L10" i="7"/>
  <c r="L34" i="7"/>
  <c r="L58" i="7"/>
  <c r="L90" i="7"/>
  <c r="L13" i="7"/>
  <c r="L21" i="7"/>
  <c r="L29" i="7"/>
  <c r="L37" i="7"/>
  <c r="L45" i="7"/>
  <c r="L53" i="7"/>
  <c r="L61" i="7"/>
  <c r="L69" i="7"/>
  <c r="L77" i="7"/>
  <c r="L85" i="7"/>
  <c r="L93" i="7"/>
  <c r="L26" i="7"/>
  <c r="L22" i="7"/>
  <c r="L30" i="7"/>
  <c r="L38" i="7"/>
  <c r="L46" i="7"/>
  <c r="L54" i="7"/>
  <c r="L62" i="7"/>
  <c r="L70" i="7"/>
  <c r="L78" i="7"/>
  <c r="L86" i="7"/>
  <c r="L94" i="7"/>
  <c r="L15" i="7"/>
  <c r="L23" i="7"/>
  <c r="L31" i="7"/>
  <c r="L39" i="7"/>
  <c r="L47" i="7"/>
  <c r="L55" i="7"/>
  <c r="L63" i="7"/>
  <c r="L71" i="7"/>
  <c r="L79" i="7"/>
  <c r="L87" i="7"/>
  <c r="L95" i="7"/>
  <c r="L14" i="7"/>
  <c r="L8" i="7"/>
  <c r="L16" i="7"/>
  <c r="L24" i="7"/>
  <c r="L32" i="7"/>
  <c r="L40" i="7"/>
  <c r="L48" i="7"/>
  <c r="L56" i="7"/>
  <c r="L64" i="7"/>
  <c r="L72" i="7"/>
  <c r="L80" i="7"/>
  <c r="L88" i="7"/>
  <c r="L96" i="7"/>
  <c r="L9" i="7"/>
  <c r="L17" i="7"/>
  <c r="L25" i="7"/>
  <c r="L33" i="7"/>
  <c r="L41" i="7"/>
  <c r="L49" i="7"/>
  <c r="L57" i="7"/>
  <c r="L65" i="7"/>
  <c r="L73" i="7"/>
  <c r="L81" i="7"/>
  <c r="L89" i="7"/>
  <c r="H97" i="7"/>
  <c r="E97" i="7"/>
  <c r="I15" i="7" s="1"/>
  <c r="K60" i="7" l="1"/>
  <c r="I43" i="7"/>
  <c r="I24" i="7"/>
  <c r="I55" i="7"/>
  <c r="I97" i="7"/>
  <c r="L97" i="7"/>
  <c r="I88" i="7"/>
  <c r="I9" i="7"/>
  <c r="I56" i="7"/>
  <c r="I86" i="7"/>
  <c r="I89" i="7"/>
  <c r="I22" i="7"/>
  <c r="I84" i="7"/>
  <c r="I82" i="7"/>
  <c r="I35" i="7"/>
  <c r="I66" i="7"/>
  <c r="I73" i="7"/>
  <c r="I87" i="7"/>
  <c r="I50" i="7"/>
  <c r="I41" i="7"/>
  <c r="I31" i="7"/>
  <c r="I20" i="7"/>
  <c r="I18" i="7"/>
  <c r="I25" i="7"/>
  <c r="K56" i="7"/>
  <c r="K10" i="7"/>
  <c r="K44" i="7"/>
  <c r="K12" i="7"/>
  <c r="K74" i="7"/>
  <c r="I27" i="7"/>
  <c r="I12" i="7"/>
  <c r="K73" i="7"/>
  <c r="K41" i="7"/>
  <c r="K9" i="7"/>
  <c r="I42" i="7"/>
  <c r="I65" i="7"/>
  <c r="K95" i="7"/>
  <c r="K63" i="7"/>
  <c r="K31" i="7"/>
  <c r="I80" i="7"/>
  <c r="I16" i="7"/>
  <c r="K70" i="7"/>
  <c r="I71" i="7"/>
  <c r="K93" i="7"/>
  <c r="I78" i="7"/>
  <c r="I14" i="7"/>
  <c r="I67" i="7"/>
  <c r="K91" i="7"/>
  <c r="K59" i="7"/>
  <c r="K27" i="7"/>
  <c r="I76" i="7"/>
  <c r="K24" i="7"/>
  <c r="K80" i="7"/>
  <c r="I57" i="7"/>
  <c r="I8" i="7"/>
  <c r="K38" i="7"/>
  <c r="K61" i="7"/>
  <c r="K29" i="7"/>
  <c r="I70" i="7"/>
  <c r="I85" i="7"/>
  <c r="K90" i="7"/>
  <c r="I51" i="7"/>
  <c r="K68" i="7"/>
  <c r="K36" i="7"/>
  <c r="I93" i="7"/>
  <c r="K66" i="7"/>
  <c r="I68" i="7"/>
  <c r="K82" i="7"/>
  <c r="K88" i="7"/>
  <c r="K76" i="7"/>
  <c r="I34" i="7"/>
  <c r="K48" i="7"/>
  <c r="K16" i="7"/>
  <c r="K14" i="7"/>
  <c r="I72" i="7"/>
  <c r="I63" i="7"/>
  <c r="K65" i="7"/>
  <c r="K33" i="7"/>
  <c r="I90" i="7"/>
  <c r="I26" i="7"/>
  <c r="I49" i="7"/>
  <c r="I79" i="7"/>
  <c r="K87" i="7"/>
  <c r="K55" i="7"/>
  <c r="I64" i="7"/>
  <c r="K94" i="7"/>
  <c r="K62" i="7"/>
  <c r="K30" i="7"/>
  <c r="I47" i="7"/>
  <c r="K85" i="7"/>
  <c r="K53" i="7"/>
  <c r="I62" i="7"/>
  <c r="I69" i="7"/>
  <c r="I11" i="7"/>
  <c r="I77" i="7"/>
  <c r="K83" i="7"/>
  <c r="K51" i="7"/>
  <c r="K19" i="7"/>
  <c r="I60" i="7"/>
  <c r="K40" i="7"/>
  <c r="K21" i="7"/>
  <c r="I52" i="7"/>
  <c r="K97" i="7"/>
  <c r="K23" i="7"/>
  <c r="I54" i="7"/>
  <c r="I61" i="7"/>
  <c r="K58" i="7"/>
  <c r="K92" i="7"/>
  <c r="K28" i="7"/>
  <c r="I53" i="7"/>
  <c r="K42" i="7"/>
  <c r="K50" i="7"/>
  <c r="K89" i="7"/>
  <c r="K57" i="7"/>
  <c r="K25" i="7"/>
  <c r="I74" i="7"/>
  <c r="I10" i="7"/>
  <c r="K8" i="7"/>
  <c r="I33" i="7"/>
  <c r="I39" i="7"/>
  <c r="K79" i="7"/>
  <c r="K47" i="7"/>
  <c r="I48" i="7"/>
  <c r="K86" i="7"/>
  <c r="K54" i="7"/>
  <c r="I23" i="7"/>
  <c r="K77" i="7"/>
  <c r="I46" i="7"/>
  <c r="I45" i="7"/>
  <c r="I37" i="7"/>
  <c r="K18" i="7"/>
  <c r="K75" i="7"/>
  <c r="K43" i="7"/>
  <c r="K11" i="7"/>
  <c r="I44" i="7"/>
  <c r="I91" i="7"/>
  <c r="K32" i="7"/>
  <c r="K13" i="7"/>
  <c r="K72" i="7"/>
  <c r="K96" i="7"/>
  <c r="K64" i="7"/>
  <c r="K15" i="7"/>
  <c r="I40" i="7"/>
  <c r="K22" i="7"/>
  <c r="K45" i="7"/>
  <c r="I38" i="7"/>
  <c r="I29" i="7"/>
  <c r="K34" i="7"/>
  <c r="K84" i="7"/>
  <c r="K52" i="7"/>
  <c r="K20" i="7"/>
  <c r="I13" i="7"/>
  <c r="I36" i="7"/>
  <c r="I59" i="7"/>
  <c r="K81" i="7"/>
  <c r="K49" i="7"/>
  <c r="K17" i="7"/>
  <c r="I58" i="7"/>
  <c r="I81" i="7"/>
  <c r="I17" i="7"/>
  <c r="I83" i="7"/>
  <c r="K71" i="7"/>
  <c r="K39" i="7"/>
  <c r="I96" i="7"/>
  <c r="I32" i="7"/>
  <c r="K78" i="7"/>
  <c r="K46" i="7"/>
  <c r="I95" i="7"/>
  <c r="K26" i="7"/>
  <c r="K69" i="7"/>
  <c r="K37" i="7"/>
  <c r="I94" i="7"/>
  <c r="I30" i="7"/>
  <c r="I21" i="7"/>
  <c r="I75" i="7"/>
  <c r="K67" i="7"/>
  <c r="K35" i="7"/>
  <c r="I92" i="7"/>
  <c r="I28" i="7"/>
  <c r="I19" i="7"/>
  <c r="G90" i="2" l="1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D90" i="2"/>
  <c r="C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L13" i="2" l="1"/>
  <c r="L45" i="2"/>
  <c r="E90" i="2"/>
  <c r="I90" i="2" s="1"/>
  <c r="L14" i="2"/>
  <c r="L22" i="2"/>
  <c r="L30" i="2"/>
  <c r="L38" i="2"/>
  <c r="L46" i="2"/>
  <c r="L54" i="2"/>
  <c r="L62" i="2"/>
  <c r="L70" i="2"/>
  <c r="L78" i="2"/>
  <c r="L86" i="2"/>
  <c r="L53" i="2"/>
  <c r="L15" i="2"/>
  <c r="L23" i="2"/>
  <c r="L31" i="2"/>
  <c r="L39" i="2"/>
  <c r="L47" i="2"/>
  <c r="L55" i="2"/>
  <c r="L63" i="2"/>
  <c r="L71" i="2"/>
  <c r="L79" i="2"/>
  <c r="L87" i="2"/>
  <c r="L29" i="2"/>
  <c r="L61" i="2"/>
  <c r="L16" i="2"/>
  <c r="L24" i="2"/>
  <c r="L32" i="2"/>
  <c r="L40" i="2"/>
  <c r="L48" i="2"/>
  <c r="L56" i="2"/>
  <c r="L64" i="2"/>
  <c r="L72" i="2"/>
  <c r="L80" i="2"/>
  <c r="L88" i="2"/>
  <c r="L69" i="2"/>
  <c r="L9" i="2"/>
  <c r="L17" i="2"/>
  <c r="L25" i="2"/>
  <c r="L33" i="2"/>
  <c r="L41" i="2"/>
  <c r="L49" i="2"/>
  <c r="L57" i="2"/>
  <c r="L65" i="2"/>
  <c r="L73" i="2"/>
  <c r="L81" i="2"/>
  <c r="L89" i="2"/>
  <c r="L37" i="2"/>
  <c r="L10" i="2"/>
  <c r="L18" i="2"/>
  <c r="L26" i="2"/>
  <c r="L34" i="2"/>
  <c r="L42" i="2"/>
  <c r="L50" i="2"/>
  <c r="L58" i="2"/>
  <c r="L66" i="2"/>
  <c r="L74" i="2"/>
  <c r="L82" i="2"/>
  <c r="L77" i="2"/>
  <c r="L11" i="2"/>
  <c r="L19" i="2"/>
  <c r="L27" i="2"/>
  <c r="L35" i="2"/>
  <c r="L43" i="2"/>
  <c r="L51" i="2"/>
  <c r="L59" i="2"/>
  <c r="L67" i="2"/>
  <c r="L75" i="2"/>
  <c r="L83" i="2"/>
  <c r="L21" i="2"/>
  <c r="L85" i="2"/>
  <c r="L12" i="2"/>
  <c r="L20" i="2"/>
  <c r="L28" i="2"/>
  <c r="L36" i="2"/>
  <c r="L44" i="2"/>
  <c r="L52" i="2"/>
  <c r="L60" i="2"/>
  <c r="L68" i="2"/>
  <c r="L76" i="2"/>
  <c r="L84" i="2"/>
  <c r="H90" i="2"/>
  <c r="K13" i="2" s="1"/>
  <c r="D34" i="6"/>
  <c r="D33" i="6"/>
  <c r="D32" i="6"/>
  <c r="D31" i="6"/>
  <c r="D30" i="6"/>
  <c r="D29" i="6"/>
  <c r="D28" i="6"/>
  <c r="D27" i="6"/>
  <c r="D26" i="6"/>
  <c r="D25" i="6"/>
  <c r="D24" i="6"/>
  <c r="I14" i="2" l="1"/>
  <c r="I67" i="2"/>
  <c r="I77" i="2"/>
  <c r="I21" i="2"/>
  <c r="I79" i="2"/>
  <c r="I71" i="2"/>
  <c r="I60" i="2"/>
  <c r="I47" i="2"/>
  <c r="I38" i="2"/>
  <c r="I69" i="2"/>
  <c r="I20" i="2"/>
  <c r="I30" i="2"/>
  <c r="I37" i="2"/>
  <c r="I34" i="2"/>
  <c r="I19" i="2"/>
  <c r="I50" i="2"/>
  <c r="I87" i="2"/>
  <c r="I57" i="2"/>
  <c r="I31" i="2"/>
  <c r="I48" i="2"/>
  <c r="I26" i="2"/>
  <c r="I23" i="2"/>
  <c r="I15" i="2"/>
  <c r="I63" i="2"/>
  <c r="I51" i="2"/>
  <c r="I78" i="2"/>
  <c r="I55" i="2"/>
  <c r="I11" i="2"/>
  <c r="I62" i="2"/>
  <c r="I72" i="2"/>
  <c r="K25" i="2"/>
  <c r="I52" i="2"/>
  <c r="I24" i="2"/>
  <c r="I83" i="2"/>
  <c r="I39" i="2"/>
  <c r="I58" i="2"/>
  <c r="I70" i="2"/>
  <c r="I66" i="2"/>
  <c r="I27" i="2"/>
  <c r="K42" i="2"/>
  <c r="K31" i="2"/>
  <c r="K12" i="2"/>
  <c r="K76" i="2"/>
  <c r="I49" i="2"/>
  <c r="I22" i="2"/>
  <c r="I85" i="2"/>
  <c r="K80" i="2"/>
  <c r="I17" i="2"/>
  <c r="K43" i="2"/>
  <c r="K16" i="2"/>
  <c r="I9" i="2"/>
  <c r="I44" i="2"/>
  <c r="I64" i="2"/>
  <c r="K75" i="2"/>
  <c r="K89" i="2"/>
  <c r="I36" i="2"/>
  <c r="K85" i="2"/>
  <c r="K74" i="2"/>
  <c r="K44" i="2"/>
  <c r="K11" i="2"/>
  <c r="I82" i="2"/>
  <c r="I74" i="2"/>
  <c r="K62" i="2"/>
  <c r="I81" i="2"/>
  <c r="K36" i="2"/>
  <c r="K21" i="2"/>
  <c r="I86" i="2"/>
  <c r="I29" i="2"/>
  <c r="K10" i="2"/>
  <c r="I35" i="2"/>
  <c r="K57" i="2"/>
  <c r="I10" i="2"/>
  <c r="K48" i="2"/>
  <c r="I18" i="2"/>
  <c r="K63" i="2"/>
  <c r="I73" i="2"/>
  <c r="I68" i="2"/>
  <c r="K53" i="2"/>
  <c r="I65" i="2"/>
  <c r="I40" i="2"/>
  <c r="K68" i="2"/>
  <c r="K66" i="2"/>
  <c r="K34" i="2"/>
  <c r="K81" i="2"/>
  <c r="K49" i="2"/>
  <c r="K17" i="2"/>
  <c r="K30" i="2"/>
  <c r="K69" i="2"/>
  <c r="K72" i="2"/>
  <c r="K40" i="2"/>
  <c r="K87" i="2"/>
  <c r="K55" i="2"/>
  <c r="K23" i="2"/>
  <c r="K86" i="2"/>
  <c r="K54" i="2"/>
  <c r="K45" i="2"/>
  <c r="K67" i="2"/>
  <c r="K60" i="2"/>
  <c r="K58" i="2"/>
  <c r="K41" i="2"/>
  <c r="K59" i="2"/>
  <c r="K27" i="2"/>
  <c r="I13" i="2"/>
  <c r="I80" i="2"/>
  <c r="I61" i="2"/>
  <c r="K37" i="2"/>
  <c r="I28" i="2"/>
  <c r="I88" i="2"/>
  <c r="K64" i="2"/>
  <c r="K32" i="2"/>
  <c r="K61" i="2"/>
  <c r="K79" i="2"/>
  <c r="K47" i="2"/>
  <c r="K15" i="2"/>
  <c r="K78" i="2"/>
  <c r="K46" i="2"/>
  <c r="I41" i="2"/>
  <c r="L90" i="2"/>
  <c r="K90" i="2"/>
  <c r="K22" i="2"/>
  <c r="K84" i="2"/>
  <c r="K52" i="2"/>
  <c r="K20" i="2"/>
  <c r="I54" i="2"/>
  <c r="I75" i="2"/>
  <c r="K82" i="2"/>
  <c r="K50" i="2"/>
  <c r="K18" i="2"/>
  <c r="I53" i="2"/>
  <c r="K65" i="2"/>
  <c r="K33" i="2"/>
  <c r="I84" i="2"/>
  <c r="I12" i="2"/>
  <c r="I32" i="2"/>
  <c r="K14" i="2"/>
  <c r="I33" i="2"/>
  <c r="K35" i="2"/>
  <c r="K77" i="2"/>
  <c r="K28" i="2"/>
  <c r="K26" i="2"/>
  <c r="K73" i="2"/>
  <c r="K9" i="2"/>
  <c r="K83" i="2"/>
  <c r="K51" i="2"/>
  <c r="K19" i="2"/>
  <c r="I46" i="2"/>
  <c r="I43" i="2"/>
  <c r="I45" i="2"/>
  <c r="I16" i="2"/>
  <c r="I76" i="2"/>
  <c r="I59" i="2"/>
  <c r="K88" i="2"/>
  <c r="K56" i="2"/>
  <c r="K24" i="2"/>
  <c r="K29" i="2"/>
  <c r="K71" i="2"/>
  <c r="K39" i="2"/>
  <c r="I42" i="2"/>
  <c r="K70" i="2"/>
  <c r="K38" i="2"/>
  <c r="I89" i="2"/>
  <c r="I25" i="2"/>
  <c r="I56" i="2"/>
  <c r="C35" i="6" l="1"/>
  <c r="B35" i="6"/>
  <c r="D7" i="6"/>
  <c r="D8" i="6"/>
  <c r="D9" i="6"/>
  <c r="D10" i="6"/>
  <c r="D11" i="6"/>
  <c r="D12" i="6"/>
  <c r="D13" i="6"/>
  <c r="D14" i="6"/>
  <c r="D15" i="6"/>
  <c r="D16" i="6"/>
  <c r="D17" i="6"/>
  <c r="D18" i="6"/>
  <c r="D19" i="6" l="1"/>
  <c r="C19" i="6"/>
  <c r="B19" i="6"/>
  <c r="D35" i="6" l="1"/>
  <c r="B39" i="6"/>
  <c r="D38" i="6" l="1"/>
  <c r="D37" i="6"/>
  <c r="D36" i="6" l="1"/>
  <c r="C39" i="6"/>
  <c r="D39" i="6" l="1"/>
</calcChain>
</file>

<file path=xl/sharedStrings.xml><?xml version="1.0" encoding="utf-8"?>
<sst xmlns="http://schemas.openxmlformats.org/spreadsheetml/2006/main" count="488" uniqueCount="366">
  <si>
    <t>25-29</t>
  </si>
  <si>
    <t>30-34</t>
  </si>
  <si>
    <t>35-39</t>
  </si>
  <si>
    <t>40-44</t>
  </si>
  <si>
    <t>45-49</t>
  </si>
  <si>
    <t>50-54</t>
  </si>
  <si>
    <t>55-59</t>
  </si>
  <si>
    <t>15-17</t>
  </si>
  <si>
    <t>18-24</t>
  </si>
  <si>
    <t>60-64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</si>
  <si>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</si>
  <si>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</si>
  <si>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</si>
  <si>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</si>
  <si>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</si>
  <si>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</si>
  <si>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</si>
  <si>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</si>
  <si>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</si>
  <si>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r>
      <t xml:space="preserve">Kadın
</t>
    </r>
    <r>
      <rPr>
        <sz val="9"/>
        <rFont val="Arial"/>
        <family val="2"/>
        <charset val="162"/>
      </rPr>
      <t>Female</t>
    </r>
  </si>
  <si>
    <r>
      <t xml:space="preserve">Erkek
</t>
    </r>
    <r>
      <rPr>
        <sz val="9"/>
        <rFont val="Arial"/>
        <family val="2"/>
        <charset val="162"/>
      </rPr>
      <t>Male</t>
    </r>
  </si>
  <si>
    <t>BÖLÜM IV</t>
  </si>
  <si>
    <t>PART IV</t>
  </si>
  <si>
    <t>Not : Hastalık sigortasında geçici işgöremezliğin 3. gününden itibaren ödenek ödenir.</t>
  </si>
  <si>
    <t>Note :Temporary incapacity payment can be paid from the third day of temporary incapacity report in sickness insurance.</t>
  </si>
  <si>
    <t>Adana</t>
  </si>
  <si>
    <t>Adıyaman</t>
  </si>
  <si>
    <t>Afyonkarahisar</t>
  </si>
  <si>
    <t xml:space="preserve">Ağrı </t>
  </si>
  <si>
    <t>Amasya</t>
  </si>
  <si>
    <t>Ankara</t>
  </si>
  <si>
    <t>Antalya</t>
  </si>
  <si>
    <t>Artvin</t>
  </si>
  <si>
    <t>Aydın</t>
  </si>
  <si>
    <t>Balıkesir</t>
  </si>
  <si>
    <t>Bilecik</t>
  </si>
  <si>
    <t>Bingöl</t>
  </si>
  <si>
    <t>Bitlis</t>
  </si>
  <si>
    <t>Bolu</t>
  </si>
  <si>
    <t>Burdur</t>
  </si>
  <si>
    <t>Bursa</t>
  </si>
  <si>
    <t>Çanakkale</t>
  </si>
  <si>
    <t>Çankırı</t>
  </si>
  <si>
    <t>Çorum</t>
  </si>
  <si>
    <t xml:space="preserve">Denizli </t>
  </si>
  <si>
    <t>Diyarbakır</t>
  </si>
  <si>
    <t>Edirne</t>
  </si>
  <si>
    <t>Elazığ</t>
  </si>
  <si>
    <t>Erzincan</t>
  </si>
  <si>
    <t>Erzurum</t>
  </si>
  <si>
    <t>Eskişehir</t>
  </si>
  <si>
    <t>Gaziantep</t>
  </si>
  <si>
    <t>Giresun</t>
  </si>
  <si>
    <t>Gümüşhane</t>
  </si>
  <si>
    <t>Hakkari</t>
  </si>
  <si>
    <t>Hatay</t>
  </si>
  <si>
    <t>Isparta</t>
  </si>
  <si>
    <t>Mersin</t>
  </si>
  <si>
    <t>İstanbul</t>
  </si>
  <si>
    <t>İzmir</t>
  </si>
  <si>
    <t>Kars</t>
  </si>
  <si>
    <t>Kastamonu</t>
  </si>
  <si>
    <t>Kayseri</t>
  </si>
  <si>
    <t>Kırklareli</t>
  </si>
  <si>
    <t>Kırşehir</t>
  </si>
  <si>
    <t>Kocaeli</t>
  </si>
  <si>
    <r>
      <t xml:space="preserve">Toplam </t>
    </r>
    <r>
      <rPr>
        <sz val="9"/>
        <rFont val="Arial"/>
        <family val="2"/>
        <charset val="162"/>
      </rPr>
      <t>Total</t>
    </r>
  </si>
  <si>
    <r>
      <t xml:space="preserve">Toplam
</t>
    </r>
    <r>
      <rPr>
        <sz val="9"/>
        <rFont val="Arial"/>
        <family val="2"/>
        <charset val="162"/>
      </rPr>
      <t>Total</t>
    </r>
  </si>
  <si>
    <t>Konya</t>
  </si>
  <si>
    <t>Kütahya</t>
  </si>
  <si>
    <t>Malatya</t>
  </si>
  <si>
    <t>Manisa</t>
  </si>
  <si>
    <t>Kahramanmaraş</t>
  </si>
  <si>
    <t>Mardin</t>
  </si>
  <si>
    <t>Muğla</t>
  </si>
  <si>
    <t>Muş</t>
  </si>
  <si>
    <t>Nevşehir</t>
  </si>
  <si>
    <t>Niğde</t>
  </si>
  <si>
    <t>Ordu</t>
  </si>
  <si>
    <t>Rize</t>
  </si>
  <si>
    <t>Sakarya</t>
  </si>
  <si>
    <t>Samsun</t>
  </si>
  <si>
    <t>Siirt</t>
  </si>
  <si>
    <t>Sinop</t>
  </si>
  <si>
    <t>Sivas</t>
  </si>
  <si>
    <t>Tekirdağ</t>
  </si>
  <si>
    <t>Tokat</t>
  </si>
  <si>
    <t>Trabzon</t>
  </si>
  <si>
    <t>Tunceli</t>
  </si>
  <si>
    <t>Şanlıurfa</t>
  </si>
  <si>
    <t>Uşak</t>
  </si>
  <si>
    <t>Van</t>
  </si>
  <si>
    <t>Yozgat</t>
  </si>
  <si>
    <t>Zonguldak</t>
  </si>
  <si>
    <t>Aksaray</t>
  </si>
  <si>
    <t>Bayburt</t>
  </si>
  <si>
    <t>Karaman</t>
  </si>
  <si>
    <t>Kırıkkale</t>
  </si>
  <si>
    <t>Batman</t>
  </si>
  <si>
    <t>Şırnak</t>
  </si>
  <si>
    <t>Bartın</t>
  </si>
  <si>
    <t>Ardahan</t>
  </si>
  <si>
    <t>Iğdır</t>
  </si>
  <si>
    <t>Yalova</t>
  </si>
  <si>
    <t>Karabük</t>
  </si>
  <si>
    <t>Kilis</t>
  </si>
  <si>
    <t>Osmaniye</t>
  </si>
  <si>
    <t>Düzce</t>
  </si>
  <si>
    <r>
      <t xml:space="preserve">  Toplam</t>
    </r>
    <r>
      <rPr>
        <sz val="9"/>
        <rFont val="Arial"/>
        <family val="2"/>
        <charset val="162"/>
      </rPr>
      <t>-Total</t>
    </r>
  </si>
  <si>
    <r>
      <t xml:space="preserve">Toplam </t>
    </r>
    <r>
      <rPr>
        <sz val="9"/>
        <rFont val="Arial"/>
        <family val="2"/>
        <charset val="162"/>
      </rPr>
      <t>- Total</t>
    </r>
  </si>
  <si>
    <r>
      <t>Toplam -</t>
    </r>
    <r>
      <rPr>
        <sz val="9"/>
        <rFont val="Arial"/>
        <family val="2"/>
        <charset val="162"/>
      </rPr>
      <t xml:space="preserve"> Total</t>
    </r>
  </si>
  <si>
    <t>Note: Temporary incapacity payment can be paid from the third day of temporary incapacity report in sickness insurance.</t>
  </si>
  <si>
    <t xml:space="preserve">Not: Hastalık sigortasında geçici işgöremezliğin 3. gününden itibaren ödenek ödenir. </t>
  </si>
  <si>
    <t>2</t>
  </si>
  <si>
    <t>3</t>
  </si>
  <si>
    <t>4 - 6</t>
  </si>
  <si>
    <t>7 - 13</t>
  </si>
  <si>
    <t>14 - 20</t>
  </si>
  <si>
    <t>21 - 30</t>
  </si>
  <si>
    <t>31 - 90</t>
  </si>
  <si>
    <t>184 - 364</t>
  </si>
  <si>
    <t>1</t>
  </si>
  <si>
    <r>
      <t xml:space="preserve">Hastalık olay sayısı
</t>
    </r>
    <r>
      <rPr>
        <sz val="9"/>
        <rFont val="Arial"/>
        <family val="2"/>
        <charset val="162"/>
      </rPr>
      <t>Number of sickness cases</t>
    </r>
  </si>
  <si>
    <r>
      <t xml:space="preserve">Geçici iş göremezlik süresi (Gün)
</t>
    </r>
    <r>
      <rPr>
        <sz val="9"/>
        <rFont val="Arial"/>
        <family val="2"/>
        <charset val="162"/>
      </rPr>
      <t>Duration of temporary incapacity (Days)</t>
    </r>
  </si>
  <si>
    <r>
      <t xml:space="preserve">Hastalık olay sayısının toplam hastalık sayısına oranı (%)
</t>
    </r>
    <r>
      <rPr>
        <sz val="9"/>
        <rFont val="Arial"/>
        <family val="2"/>
        <charset val="162"/>
      </rPr>
      <t>Proportion of sickness cases to total number of sickness cases(%)</t>
    </r>
  </si>
  <si>
    <r>
      <t xml:space="preserve">Geçici iş göremezlik süresinin toplam geçici iş göremezlik süresine oranı (%) 
</t>
    </r>
    <r>
      <rPr>
        <sz val="9"/>
        <rFont val="Arial"/>
        <family val="2"/>
        <charset val="162"/>
      </rPr>
      <t>Proportion of temporary incapacity days to total days (%)</t>
    </r>
  </si>
  <si>
    <r>
      <t xml:space="preserve">Kod no
</t>
    </r>
    <r>
      <rPr>
        <sz val="9"/>
        <rFont val="Arial"/>
        <family val="2"/>
        <charset val="162"/>
      </rPr>
      <t xml:space="preserve"> Code no</t>
    </r>
  </si>
  <si>
    <r>
      <t xml:space="preserve">Ekonomik faaliyet sınıflaması 
(NACE Rev. 2)
</t>
    </r>
    <r>
      <rPr>
        <sz val="9"/>
        <rFont val="Arial"/>
        <family val="2"/>
        <charset val="162"/>
      </rPr>
      <t>Classification of economic activity 
(NACE Rev. 2)</t>
    </r>
  </si>
  <si>
    <r>
      <t xml:space="preserve">Geçici iş göremezlik süresi (Gün)
</t>
    </r>
    <r>
      <rPr>
        <sz val="9"/>
        <rFont val="Arial"/>
        <family val="2"/>
        <charset val="162"/>
      </rPr>
      <t>Temporary incapacity (Days)</t>
    </r>
  </si>
  <si>
    <r>
      <t xml:space="preserve">Geçici iş göremezlik gün sayısı 
</t>
    </r>
    <r>
      <rPr>
        <sz val="9"/>
        <rFont val="Arial"/>
        <family val="2"/>
        <charset val="162"/>
      </rPr>
      <t>Number of temporary incapacity days</t>
    </r>
  </si>
  <si>
    <t>91 - 183</t>
  </si>
  <si>
    <r>
      <t>Yatarak tedavi-</t>
    </r>
    <r>
      <rPr>
        <sz val="9"/>
        <rFont val="Arial"/>
        <family val="2"/>
        <charset val="162"/>
      </rPr>
      <t xml:space="preserve"> Inpatient treatment</t>
    </r>
  </si>
  <si>
    <r>
      <t xml:space="preserve">Ayaktan tedavi - </t>
    </r>
    <r>
      <rPr>
        <sz val="9"/>
        <rFont val="Arial"/>
        <family val="2"/>
        <charset val="162"/>
      </rPr>
      <t>Outpatient treatment</t>
    </r>
  </si>
  <si>
    <t xml:space="preserve"> HASTALIK İSTATİSTİKLERİ</t>
  </si>
  <si>
    <t xml:space="preserve"> SICKNESS STATISTICS</t>
  </si>
  <si>
    <t xml:space="preserve"> İÇİNDEKİLER</t>
  </si>
  <si>
    <t>Contents</t>
  </si>
  <si>
    <t>*Aktüerya ve Fon Yönetimi Daire Başkanlığı tarafından hazırlanmaktadır.</t>
  </si>
  <si>
    <t>İrtibat Telefon</t>
  </si>
  <si>
    <t>0 (312) 207 87 09</t>
  </si>
  <si>
    <t>Mail</t>
  </si>
  <si>
    <t>istatistik@sgk.gov.tr</t>
  </si>
  <si>
    <t xml:space="preserve">BÖLÜM IV
PERSONEL İSTATİSTİKLERİ  </t>
  </si>
  <si>
    <t>Part IV - Sickness Statistics</t>
  </si>
  <si>
    <t>14 ve altı</t>
  </si>
  <si>
    <t>365  ve üstü</t>
  </si>
  <si>
    <t>EK-9 Ev Hizmetlerinde  10 Günden  Fazla  Çalışanlar</t>
  </si>
  <si>
    <r>
      <t xml:space="preserve">65 ve üstü-
</t>
    </r>
    <r>
      <rPr>
        <sz val="9"/>
        <rFont val="Arial"/>
        <family val="2"/>
        <charset val="162"/>
      </rPr>
      <t>65 and over</t>
    </r>
  </si>
  <si>
    <t>EK</t>
  </si>
  <si>
    <t>Appendix</t>
  </si>
  <si>
    <t>EK: EKONOMİK FAALİYET SINIFLAMASI (NACE Rev. 2)</t>
  </si>
  <si>
    <t>Kod No</t>
  </si>
  <si>
    <t>Tanım</t>
  </si>
  <si>
    <t>Description</t>
  </si>
  <si>
    <t>Crop and animal production, hunting and related service activities</t>
  </si>
  <si>
    <t>Forestry and logging</t>
  </si>
  <si>
    <t>Fishing and aquaculture</t>
  </si>
  <si>
    <t>Mining of coal and lignite</t>
  </si>
  <si>
    <t>Extraction of crude petroleum and natural gas</t>
  </si>
  <si>
    <t>Mining of metal ores</t>
  </si>
  <si>
    <t>Other mining and quarrying</t>
  </si>
  <si>
    <t>Mining support service activities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</si>
  <si>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</si>
  <si>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</si>
  <si>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</si>
  <si>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</si>
  <si>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</si>
  <si>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</si>
  <si>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wood and of products of wood and cork, except furniture; manufacture of articles of straw and plaiting materials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</si>
  <si>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</si>
  <si>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</si>
  <si>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</si>
  <si>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</si>
  <si>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</si>
  <si>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</si>
  <si>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</si>
  <si>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</si>
  <si>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</si>
  <si>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</si>
  <si>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</si>
  <si>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</si>
  <si>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</si>
  <si>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</si>
  <si>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</si>
  <si>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</si>
  <si>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</si>
  <si>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</si>
  <si>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</si>
  <si>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</si>
  <si>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</si>
  <si>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</si>
  <si>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</si>
  <si>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</si>
  <si>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</si>
  <si>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</si>
  <si>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</si>
  <si>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</si>
  <si>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</si>
  <si>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</si>
  <si>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</si>
  <si>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</si>
  <si>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</si>
  <si>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</si>
  <si>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</si>
  <si>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</si>
  <si>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production, sound recording and music 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</si>
  <si>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</si>
  <si>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</si>
  <si>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</si>
  <si>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</si>
  <si>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activities, except insurance and pension funding</t>
  </si>
  <si>
    <t>Insurance, reinsurance and pension funding, except compulsory social security</t>
  </si>
  <si>
    <t>Activities auxiliary to financial services and insurance activities</t>
  </si>
  <si>
    <t>Real estate activities</t>
  </si>
  <si>
    <t>Legal and accounting activities</t>
  </si>
  <si>
    <t>Activities of head offices; management consultancy activities</t>
  </si>
  <si>
    <t>Architectural and engineering activities; technical testing and analysis</t>
  </si>
  <si>
    <t xml:space="preserve">Scientific research and development 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</si>
  <si>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</si>
  <si>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</si>
  <si>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</si>
  <si>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</si>
  <si>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</si>
  <si>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and other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</si>
  <si>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</si>
  <si>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</si>
  <si>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</si>
  <si>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</si>
  <si>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</si>
  <si>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</si>
  <si>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</si>
  <si>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</si>
  <si>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</si>
  <si>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</si>
  <si>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</si>
  <si>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</si>
  <si>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</si>
  <si>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</si>
  <si>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</si>
  <si>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</si>
  <si>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Undifferentiated goods- and services-producing activities of private households for own use</t>
  </si>
  <si>
    <t>Activities of extraterritorial organisations and bodies</t>
  </si>
  <si>
    <r>
      <t xml:space="preserve">Hastalık olay sayısının toplam hastalık olay sayısına oranı (%)
</t>
    </r>
    <r>
      <rPr>
        <sz val="9"/>
        <rFont val="Arial"/>
        <family val="2"/>
        <charset val="162"/>
      </rPr>
      <t>Proportion of sickness cases to total number of sickness cases(%)</t>
    </r>
  </si>
  <si>
    <r>
      <t xml:space="preserve">Hastalık olay sayısının aynı faaliyet kolundaki zorunlu sigortalı sayısına oranı (%)
</t>
    </r>
    <r>
      <rPr>
        <sz val="9"/>
        <rFont val="Arial"/>
        <family val="2"/>
        <charset val="162"/>
      </rPr>
      <t>Proportion of sickness cases to number of compulsory insured person (%)</t>
    </r>
  </si>
  <si>
    <r>
      <t xml:space="preserve">Hastalık olay sayısının aynı ildeki zorunlu sigortalı sayısına oranı (%)
</t>
    </r>
    <r>
      <rPr>
        <sz val="9"/>
        <rFont val="Arial"/>
        <family val="2"/>
        <charset val="162"/>
      </rPr>
      <t>Proportion of sickness cases to number ofcompulsory insured person (%)</t>
    </r>
  </si>
  <si>
    <r>
      <t xml:space="preserve">İl kodu
</t>
    </r>
    <r>
      <rPr>
        <sz val="9"/>
        <rFont val="Arial"/>
        <family val="2"/>
        <charset val="162"/>
      </rPr>
      <t>Province code</t>
    </r>
  </si>
  <si>
    <r>
      <t xml:space="preserve"> İl
</t>
    </r>
    <r>
      <rPr>
        <sz val="9"/>
        <rFont val="Arial"/>
        <family val="2"/>
        <charset val="162"/>
      </rPr>
      <t>Province</t>
    </r>
  </si>
  <si>
    <t>TABLO 4.1</t>
  </si>
  <si>
    <t>TABLO 4.2</t>
  </si>
  <si>
    <t>TABLO 4.3</t>
  </si>
  <si>
    <t>TABLO 4.4</t>
  </si>
  <si>
    <t>Table 4.1</t>
  </si>
  <si>
    <t>Table 4.2</t>
  </si>
  <si>
    <t>Table 4.3</t>
  </si>
  <si>
    <t>Table 4.4</t>
  </si>
  <si>
    <r>
      <t xml:space="preserve">Geçici iş göremezlik gün toplamı
</t>
    </r>
    <r>
      <rPr>
        <sz val="9"/>
        <rFont val="Arial"/>
        <family val="2"/>
        <charset val="162"/>
      </rPr>
      <t>Total of temporary incapacity days</t>
    </r>
  </si>
  <si>
    <r>
      <t xml:space="preserve">Hastalık olayı başına düşen ortalama geçici iş göremezlik günü
</t>
    </r>
    <r>
      <rPr>
        <sz val="9"/>
        <rFont val="Arial"/>
        <family val="2"/>
        <charset val="162"/>
      </rPr>
      <t>Average number of  temporary incapacity days per cases of sickness</t>
    </r>
  </si>
  <si>
    <r>
      <t xml:space="preserve">Yaş grubu
</t>
    </r>
    <r>
      <rPr>
        <sz val="9"/>
        <rFont val="Arial"/>
        <family val="2"/>
        <charset val="162"/>
      </rPr>
      <t>Age group</t>
    </r>
  </si>
  <si>
    <r>
      <rPr>
        <i/>
        <sz val="10"/>
        <rFont val="Arial"/>
        <family val="2"/>
        <charset val="162"/>
      </rPr>
      <t>Appendix:</t>
    </r>
    <r>
      <rPr>
        <b/>
        <i/>
        <sz val="10"/>
        <rFont val="Arial"/>
        <family val="2"/>
        <charset val="162"/>
      </rPr>
      <t xml:space="preserve"> </t>
    </r>
    <r>
      <rPr>
        <i/>
        <sz val="10"/>
        <rFont val="Arial"/>
        <family val="2"/>
        <charset val="162"/>
      </rPr>
      <t>Classification of Economic Activities (NACE Rev.2)</t>
    </r>
  </si>
  <si>
    <r>
      <rPr>
        <b/>
        <sz val="9"/>
        <rFont val="Arial"/>
        <family val="2"/>
        <charset val="162"/>
      </rPr>
      <t>Hastalık olayı başına düşen ortalama geçici iş göremezlik günü</t>
    </r>
    <r>
      <rPr>
        <sz val="9"/>
        <rFont val="Arial"/>
        <family val="2"/>
        <charset val="162"/>
      </rPr>
      <t xml:space="preserve">
Average number of  temporary incapacity days per cases of sickness</t>
    </r>
  </si>
  <si>
    <t>Bitkisel ve hayvansal üretim ile avcılık ve ilgili hizmet faaliyetleri</t>
  </si>
  <si>
    <t>Ormancılık ile endüstriyel ve yakacak odun üretimi</t>
  </si>
  <si>
    <t>Balıkçılık ve su ürünleri yetiştiriciliği</t>
  </si>
  <si>
    <t>Kömür ve linyit çıkartılması</t>
  </si>
  <si>
    <t>Ham petrol ve doğal gaz çıkarımı</t>
  </si>
  <si>
    <t>Metal cevherleri madenciliği</t>
  </si>
  <si>
    <t>Diğer madencilik ve taş ocakçılığı</t>
  </si>
  <si>
    <t>Madenciliği destekleyici hizmet faaliyetleri</t>
  </si>
  <si>
    <t>Gıda ürünlerinin imalatı</t>
  </si>
  <si>
    <t>İçeceklerin imalatı</t>
  </si>
  <si>
    <t>Tütün ürünleri imalatı</t>
  </si>
  <si>
    <t>Tekstil ürünlerinin imalatı</t>
  </si>
  <si>
    <t>Giyim eşyalarının imalatı</t>
  </si>
  <si>
    <t>Deri ve ilgili ürünlerin imalatı</t>
  </si>
  <si>
    <t>Ağaç, ağaç ürünleri ve mantar ürünleri imalatı (mobilya hariç); saz, saman ve benzeri malzemelerden örülerek yapılan eşyaların imalatı</t>
  </si>
  <si>
    <t>Kağıt ve kağıt ürünlerinin imalatı</t>
  </si>
  <si>
    <t>Kayıtlı medyanın basılması ve çoğaltılması</t>
  </si>
  <si>
    <t>Kok kömürü ve rafine edilmiş petrol ürünleri imalatı</t>
  </si>
  <si>
    <t>Kimyasalların ve kimyasal ürünlerin imalatı</t>
  </si>
  <si>
    <t>Temel eczacılık ürünlerinin ve eczacılığa ilişkin malzemelerin imalatı</t>
  </si>
  <si>
    <t>Kauçuk ve plastik ürünlerin imalatı</t>
  </si>
  <si>
    <t>Diğer metalik olmayan mineral ürünlerin imalatı</t>
  </si>
  <si>
    <t>Ana metal sanayii</t>
  </si>
  <si>
    <t>Fabrikasyon metal ürünleri imalatı (makine ve teçhizat hariç)</t>
  </si>
  <si>
    <t>Bilgisayarların, elektronik ve optik ürünlerin imalatı</t>
  </si>
  <si>
    <t>Elektrikli teçhizat imalatı</t>
  </si>
  <si>
    <t>Başka yerde sınıflandırılmamış makine ve ekipman imalatı</t>
  </si>
  <si>
    <t>Motorlu kara taşıtı, treyler (römork) ve yarı treyler (yarı römork) imalatı</t>
  </si>
  <si>
    <t>Diğer ulaşım araçlarının imalatı</t>
  </si>
  <si>
    <t>Mobilya imalatı</t>
  </si>
  <si>
    <t>Diğer imalatlar</t>
  </si>
  <si>
    <t>Makine ve ekipmanların kurulumu ve onarımı</t>
  </si>
  <si>
    <t>Elektrik, gaz, buhar ve havalandırma sistemi üretim ve dağıtımı</t>
  </si>
  <si>
    <t>Suyun toplanması, arıtılması ve dağıtılması</t>
  </si>
  <si>
    <t>Kanalizasyon</t>
  </si>
  <si>
    <t>Atığın toplanması, ıslahı ve bertarafı faaliyetleri; maddelerin geri kazanımı</t>
  </si>
  <si>
    <t>İyileştirme faaliyetleri ve diğer atık yönetimi hizmetleri</t>
  </si>
  <si>
    <t>Bina inşaatı</t>
  </si>
  <si>
    <t>Bina dışı yapıların inşaatı</t>
  </si>
  <si>
    <t>Özel inşaat faaliyetleri</t>
  </si>
  <si>
    <t>Motorlu kara taşıtlarının ve motosikletlerin toptan ve perakende ticareti ile onarımı</t>
  </si>
  <si>
    <t>Toptan ticaret (Motorlu kara taşıtları ve motosikletler hariç)</t>
  </si>
  <si>
    <t>Perakende ticaret (Motorlu kara taşıtları ve motosikletler hariç)</t>
  </si>
  <si>
    <t>Kara taşımacılığı ve boru hattı taşımacılığı</t>
  </si>
  <si>
    <t>Su yolu taşımacılığı</t>
  </si>
  <si>
    <t>Hava yolu taşımacılığı</t>
  </si>
  <si>
    <t>Taşımacılık için depolama ve destekleyici faaliyetler</t>
  </si>
  <si>
    <t>Posta ve kurye faaliyetleri</t>
  </si>
  <si>
    <t>Konaklama</t>
  </si>
  <si>
    <t>Yiyecek ve içecek hizmeti faaliyetleri</t>
  </si>
  <si>
    <t>Yayımcılık faaliyetleri</t>
  </si>
  <si>
    <t>Sinema filmi, video ve televizyon programları yapımcılığı, ses kaydı ve müzik yayımlama faaliyetleri</t>
  </si>
  <si>
    <t>Programcılık ve yayıncılık faaliyetleri</t>
  </si>
  <si>
    <t>Telekomünikasyon</t>
  </si>
  <si>
    <t>Bilgisayar programlama, danışmanlık ve ilgili faaliyetler</t>
  </si>
  <si>
    <t>Bilgi hizmet faaliyetleri</t>
  </si>
  <si>
    <t>Finansal hizmet faaliyetleri (Sigorta ve emeklilik fonları hariç)</t>
  </si>
  <si>
    <t>Sigorta, reasürans ve emeklilik fonları (Zorunlu sosyal güvenlik hariç)</t>
  </si>
  <si>
    <t>Finansal hizmetler ile sigorta faaliyetleri için yardımcı faaliyetler</t>
  </si>
  <si>
    <t>Gayrimenkul faaliyetleri</t>
  </si>
  <si>
    <t>Hukuk ve muhasebe faaliyetleri</t>
  </si>
  <si>
    <t>İdare merkezi faaliyetleri; idari danışmanlık faaliyetleri</t>
  </si>
  <si>
    <t>Mimarlık ve mühendislik faaliyetleri; teknik test ve analiz faaliyetleri</t>
  </si>
  <si>
    <t>Bilimsel araştırma ve geliştirme faaliyetleri</t>
  </si>
  <si>
    <t>Reklamcılık ve piyasa araştırması</t>
  </si>
  <si>
    <t>Diğer mesleki, bilimsel ve teknik faaliyetler</t>
  </si>
  <si>
    <t>Veterinerlik hizmetleri</t>
  </si>
  <si>
    <t>Kiralama ve leasing faaliyetleri</t>
  </si>
  <si>
    <t>İstihdam faaliyetleri</t>
  </si>
  <si>
    <t>Seyahat acentesi, tur operatörü ve diğer rezervasyon hizmetleri ve ilgili faaliyetler</t>
  </si>
  <si>
    <t>Güvenlik ve soruşturma faaliyetleri</t>
  </si>
  <si>
    <t>Binalar ile ilgili hizmetler ve çevre düzenlemesi faaliyetleri</t>
  </si>
  <si>
    <t>Büro yönetimi, büro destek ve iş destek faaliyetleri</t>
  </si>
  <si>
    <t>Kamu yönetimi ve savunma; zorunlu sosyal güvenlik</t>
  </si>
  <si>
    <t>Eğitim</t>
  </si>
  <si>
    <t>İnsan sağlığı hizmetleri</t>
  </si>
  <si>
    <t>Yatılı bakım faaliyetleri</t>
  </si>
  <si>
    <t>Barınacak yer sağlanmaksızın verilen sosyal hizmetler</t>
  </si>
  <si>
    <t>Yaratıcı sanatlar, gösteri sanatları ve eğlence faaliyetleri</t>
  </si>
  <si>
    <t>Kütüphaneler, arşivler, müzeler ve diğer kültürel faaliyetler</t>
  </si>
  <si>
    <t>Kumar ve müşterek bahis faaliyetleri</t>
  </si>
  <si>
    <t>Spor faaliyetleri, eğlence ve dinlence faaliyetleri</t>
  </si>
  <si>
    <t>Üye olunan kuruluşların faaliyetleri</t>
  </si>
  <si>
    <t>Bilgisayarların, kişisel eşyaların ve ev eşyalarının onarımı</t>
  </si>
  <si>
    <t>Diğer hizmet faaliyetleri</t>
  </si>
  <si>
    <t>Ev içi çalışan personelin işverenleri olarak hanehalklarının faaliyetleri</t>
  </si>
  <si>
    <t>Hanehalkları tarafından kendi kullanımlarına yönelik olarak üretilen ayrım yapılmamış mal ve hizmetler</t>
  </si>
  <si>
    <t>Uluslararası örgütler ve temsilciliklerinin faaliyetleri</t>
  </si>
  <si>
    <t>Distribution of the Sickness Cases and Ratios Causing to Temporary Incapacity Allowance by Classification of Economic Activity and Gender [Under Article 4-1/a of Act 5510], 2023</t>
  </si>
  <si>
    <t>Distribution of the Sickness Cases Causing to Temporary Incapacity Allowance by Province and Gender [Under Article 4-1/a of Act 5510], 2023</t>
  </si>
  <si>
    <t>Distribution of the Sickness Cases Causing to Temporary Incapacity Allowance by Age Group and Gender [Under Article 4-1/a of Act 5510], 2023</t>
  </si>
  <si>
    <t>Distribution of Number of Sickness Cases Causing to Temporary Incapacity Allowance by Temporary Incapacity Days and Gender [Under Article 4-1/a of Act 5510], 2023</t>
  </si>
  <si>
    <t>0 (312) 207 87 17</t>
  </si>
  <si>
    <t>4/1-a KAPSAMINDA GEÇİCİ İŞ GÖREMEZLİK ÖDENEĞİNE NEDEN OLAN HASTALIK OLAYLARI VE ORANLARININ EKONOMİK FAALİYET SINIFLAMASI VE CİNSİYET DAĞILIMI, 2023</t>
  </si>
  <si>
    <t>4/1-a KAPSAMINDA GEÇİCİ İŞ GÖREMEZLİK ÖDENEĞİNE NEDEN OLAN HASTALIK OLAYLARININ İL VE CİNSİYET DAĞILIMI, 2023</t>
  </si>
  <si>
    <t>4/1-a KAPSAMINDA GEÇİCİ İŞ GÖREMEZLİK ÖDENEĞİNE NEDEN OLAN HASTALIK OLAYLARININ YAŞ GRUBU VE CİNSİYET DAĞILIMI, 2023</t>
  </si>
  <si>
    <t>4/1-a KAPSAMINDA GEÇİCİ İŞ GÖREMEZLİK ÖDENEĞİNE NEDEN OLAN HASTALIK OLAYLARININ GEÇİCİ İŞ GÖREMEZLİK GÜN SAYISI VE CİNSİYET DAĞILIMI, 2023</t>
  </si>
  <si>
    <t>TABLO 4.4- 4-1/a Kapsamında Geçici İş Göremezlik Ödeneğine Neden Olan Hastalık 
Olaylarının Geçici İş Göremezlik Gün Sayısı ve Cinsiyet Dağılımı, 2024</t>
  </si>
  <si>
    <t>Table  4.4- Distribution of Number of Sickness Cases Causing to Temporary Incapacity Allowance 
by in 4/a Coverage Temporary Incapacity Days and Gender [Under Article 4-1/a of Act 5510], 2024</t>
  </si>
  <si>
    <t>Table  4.3- Distribution of the Sickness Cases Causing to Temporary Incapacity Allowance by Age Group and 
Gender [Under Article 4-1/a of Act 5510], 2024</t>
  </si>
  <si>
    <t>TABLO 4.3-  4-1/a Kapsamında Geçici İş Göremezlik Ödeneğine Neden Olan Hastalık 
Olaylarının Yaş Grubu ve Cinsiyet Dağılımı, 2024</t>
  </si>
  <si>
    <t>Table  4.2- Distribution of the Sickness Cases Causing to Temporary Incapacity Allowance by Province and Gender [Under Article 4-1/a of Act 5510], 2024</t>
  </si>
  <si>
    <t>TABLO 4.2- 4/1-a KAPSAMINDA GEÇİCİ İŞ GÖREMEZLİK ÖDENEĞİNE NEDEN OLAN HASTALIK OLAYLARININ İL VE CİNSİYET DAĞILIMI, 2024</t>
  </si>
  <si>
    <t>TABLO 4.1- 4-1/a Kapsamında Geçici İş Göremezlik Ödeneğine Neden Olan Hastalık Olayları ve Oranlarının Ekonomik Faaliyet Sınıflaması ve Cinsiyet Dağılımı, 2024</t>
  </si>
  <si>
    <t>Table  4.1- Distribution of Sickness Cases and Ratios Causing to Temporary Incapacity Allowance by Classification of Economic Activity and Gender [Under Article 4-1/a of Act 5510], 2024</t>
  </si>
  <si>
    <t>SOSYAL GÜVENLİK KURUMU YILLIĞI
HASTALIK İSTATİSTİKLERİ
2024
Social Security Instutition Annual, Sickness Statistics,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</si>
</sst>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₺_-;\-* #,##0.00\ _₺_-;_-* &quot;-&quot;??\ _₺_-;_-@_-"/>
    <numFmt numFmtId="165" formatCode="_-* #,##0\ &quot;TL&quot;_-;\-* #,##0\ &quot;TL&quot;_-;_-* &quot;-&quot;\ &quot;TL&quot;_-;_-@_-"/>
    <numFmt numFmtId="166" formatCode="_-* #,##0\ _T_L_-;\-* #,##0\ _T_L_-;_-* &quot;-&quot;\ _T_L_-;_-@_-"/>
    <numFmt numFmtId="167" formatCode="_-* #,##0.00\ &quot;TL&quot;_-;\-* #,##0.00\ &quot;TL&quot;_-;_-* &quot;-&quot;??\ &quot;TL&quot;_-;_-@_-"/>
    <numFmt numFmtId="168" formatCode="_-* #,##0.00\ _T_L_-;\-* #,##0.00\ _T_L_-;_-* &quot;-&quot;??\ _T_L_-;_-@_-"/>
    <numFmt numFmtId="169" formatCode="_(* #,##0.00_);_(* \(#,##0.00\);_(* &quot;-&quot;??_);_(@_)"/>
    <numFmt numFmtId="170" formatCode="_(* #,##0_);_(* \(#,##0\);_(* &quot;-&quot;??_);_(@_)"/>
    <numFmt numFmtId="171" formatCode="#,##0.0"/>
  </numFmts>
  <fonts count="36">
    <font>
      <sz val="10"/>
      <name val="Arial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b/>
      <sz val="9"/>
      <name val="Arial"/>
      <family val="2"/>
      <charset val="162"/>
    </font>
    <font>
      <sz val="9"/>
      <name val="Arial"/>
      <family val="2"/>
      <charset val="162"/>
    </font>
    <font>
      <sz val="10"/>
      <color indexed="9"/>
      <name val="Arial"/>
      <family val="2"/>
      <charset val="162"/>
    </font>
    <font>
      <sz val="9"/>
      <color indexed="9"/>
      <name val="Arial"/>
      <family val="2"/>
      <charset val="162"/>
    </font>
    <font>
      <b/>
      <sz val="9"/>
      <name val="Arial "/>
      <charset val="162"/>
    </font>
    <font>
      <b/>
      <sz val="20"/>
      <name val="Arial"/>
      <family val="2"/>
      <charset val="162"/>
    </font>
    <font>
      <sz val="8"/>
      <name val="Arial"/>
      <family val="2"/>
      <charset val="162"/>
    </font>
    <font>
      <i/>
      <sz val="10"/>
      <name val="Arial"/>
      <family val="2"/>
      <charset val="162"/>
    </font>
    <font>
      <u/>
      <sz val="10"/>
      <color theme="10"/>
      <name val="Arial"/>
      <family val="2"/>
      <charset val="162"/>
    </font>
    <font>
      <b/>
      <i/>
      <sz val="8"/>
      <name val="Arial"/>
      <family val="2"/>
      <charset val="162"/>
    </font>
    <font>
      <i/>
      <sz val="8"/>
      <name val="Arial"/>
      <family val="2"/>
      <charset val="162"/>
    </font>
    <font>
      <b/>
      <sz val="16"/>
      <color theme="3"/>
      <name val="Arial"/>
      <family val="2"/>
      <charset val="162"/>
    </font>
    <font>
      <b/>
      <sz val="12"/>
      <color theme="3"/>
      <name val="Arial"/>
      <family val="2"/>
      <charset val="162"/>
    </font>
    <font>
      <b/>
      <sz val="12"/>
      <name val="Arial"/>
      <family val="2"/>
      <charset val="162"/>
    </font>
    <font>
      <sz val="12"/>
      <name val="Arial"/>
      <family val="2"/>
      <charset val="162"/>
    </font>
    <font>
      <b/>
      <i/>
      <sz val="10"/>
      <name val="Arial"/>
      <family val="2"/>
      <charset val="162"/>
    </font>
    <font>
      <sz val="14"/>
      <name val="Arial"/>
      <family val="2"/>
      <charset val="162"/>
    </font>
    <font>
      <b/>
      <sz val="11"/>
      <color theme="3"/>
      <name val="Arial"/>
      <family val="2"/>
      <charset val="162"/>
    </font>
    <font>
      <sz val="11"/>
      <name val="Arial"/>
      <family val="2"/>
      <charset val="162"/>
    </font>
    <font>
      <b/>
      <sz val="9"/>
      <color theme="1"/>
      <name val="Arial"/>
      <family val="2"/>
      <charset val="162"/>
    </font>
    <font>
      <b/>
      <sz val="11"/>
      <name val="Arial"/>
      <family val="2"/>
      <charset val="162"/>
    </font>
    <font>
      <sz val="10"/>
      <name val="Cambria"/>
      <family val="2"/>
      <charset val="162"/>
      <scheme val="major"/>
    </font>
    <font>
      <b/>
      <sz val="9"/>
      <name val="Cambria"/>
      <family val="2"/>
      <charset val="162"/>
      <scheme val="major"/>
    </font>
    <font>
      <sz val="10"/>
      <name val="Arial Tur"/>
      <charset val="162"/>
    </font>
    <font>
      <b/>
      <sz val="8"/>
      <name val="Arial"/>
      <family val="2"/>
      <charset val="162"/>
    </font>
    <font>
      <b/>
      <sz val="20"/>
      <color theme="5" tint="-0.249977111117893"/>
      <name val="Arial"/>
      <family val="2"/>
      <charset val="162"/>
    </font>
    <font>
      <b/>
      <sz val="20"/>
      <color theme="5" tint="-0.249977111117893"/>
      <name val="Times New Roman"/>
      <family val="1"/>
      <charset val="162"/>
    </font>
    <font>
      <sz val="10"/>
      <color theme="5" tint="-0.249977111117893"/>
      <name val="Arial"/>
      <family val="2"/>
      <charset val="162"/>
    </font>
    <font>
      <sz val="9"/>
      <color rgb="FFFF0000"/>
      <name val="Arial"/>
      <family val="2"/>
      <charset val="162"/>
    </font>
    <font>
      <sz val="9"/>
      <color theme="0"/>
      <name val="Arial"/>
      <family val="2"/>
      <charset val="162"/>
    </font>
    <font>
      <sz val="10"/>
      <color theme="0"/>
      <name val="Arial"/>
      <family val="2"/>
      <charset val="16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CEFE9"/>
        <bgColor indexed="64"/>
      </patternFill>
    </fill>
    <fill>
      <patternFill patternType="solid">
        <fgColor rgb="FFDEE4C9"/>
        <bgColor indexed="64"/>
      </patternFill>
    </fill>
    <fill>
      <patternFill patternType="solid">
        <fgColor rgb="FFDBE1D2"/>
        <bgColor indexed="64"/>
      </patternFill>
    </fill>
  </fills>
  <borders count="12">
    <border>
      <left/>
      <right/>
      <top/>
      <bottom/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double">
        <color theme="5" tint="-0.24994659260841701"/>
      </top>
      <bottom/>
      <diagonal/>
    </border>
    <border>
      <left/>
      <right/>
      <top/>
      <bottom style="double">
        <color theme="5" tint="-0.24994659260841701"/>
      </bottom>
      <diagonal/>
    </border>
  </borders>
  <cellStyleXfs count="17">
    <xf numFmtId="0" fontId="0" fillId="0" borderId="0"/>
    <xf numFmtId="169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" fontId="2" fillId="0" borderId="0"/>
    <xf numFmtId="1" fontId="2" fillId="0" borderId="0"/>
    <xf numFmtId="0" fontId="1" fillId="0" borderId="0"/>
    <xf numFmtId="169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28" fillId="0" borderId="0"/>
    <xf numFmtId="164" fontId="1" fillId="0" borderId="0" applyFont="0" applyFill="0" applyBorder="0" applyAlignment="0" applyProtection="0"/>
    <xf numFmtId="0" fontId="1" fillId="0" borderId="0"/>
  </cellStyleXfs>
  <cellXfs count="206">
    <xf numFmtId="0" fontId="0" fillId="0" borderId="0" xfId="0"/>
    <xf numFmtId="0" fontId="4" fillId="0" borderId="0" xfId="0" applyFont="1"/>
    <xf numFmtId="0" fontId="6" fillId="0" borderId="0" xfId="0" applyFont="1" applyBorder="1"/>
    <xf numFmtId="0" fontId="6" fillId="0" borderId="0" xfId="0" applyFont="1"/>
    <xf numFmtId="1" fontId="7" fillId="0" borderId="0" xfId="8" applyFont="1"/>
    <xf numFmtId="1" fontId="4" fillId="0" borderId="0" xfId="8" applyFont="1"/>
    <xf numFmtId="1" fontId="6" fillId="0" borderId="0" xfId="8" applyFont="1" applyAlignment="1">
      <alignment vertical="center"/>
    </xf>
    <xf numFmtId="1" fontId="6" fillId="0" borderId="0" xfId="8" applyFont="1"/>
    <xf numFmtId="1" fontId="5" fillId="0" borderId="0" xfId="8" quotePrefix="1" applyFont="1" applyBorder="1" applyAlignment="1">
      <alignment horizontal="left" vertical="center"/>
    </xf>
    <xf numFmtId="1" fontId="7" fillId="0" borderId="0" xfId="7" applyFont="1"/>
    <xf numFmtId="1" fontId="4" fillId="0" borderId="0" xfId="7" applyFont="1"/>
    <xf numFmtId="1" fontId="8" fillId="0" borderId="0" xfId="7" applyFont="1"/>
    <xf numFmtId="1" fontId="6" fillId="0" borderId="0" xfId="7" applyFont="1"/>
    <xf numFmtId="1" fontId="8" fillId="0" borderId="0" xfId="7" applyFont="1" applyBorder="1"/>
    <xf numFmtId="1" fontId="6" fillId="0" borderId="0" xfId="7" applyFont="1" applyBorder="1"/>
    <xf numFmtId="0" fontId="7" fillId="0" borderId="0" xfId="0" applyFont="1"/>
    <xf numFmtId="170" fontId="5" fillId="0" borderId="0" xfId="10" applyNumberFormat="1" applyFont="1" applyBorder="1"/>
    <xf numFmtId="0" fontId="4" fillId="0" borderId="0" xfId="0" applyFont="1" applyBorder="1"/>
    <xf numFmtId="0" fontId="10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/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6" fillId="0" borderId="0" xfId="0" applyFont="1" applyFill="1" applyBorder="1"/>
    <xf numFmtId="171" fontId="5" fillId="0" borderId="0" xfId="2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70" fontId="4" fillId="0" borderId="0" xfId="0" applyNumberFormat="1" applyFont="1"/>
    <xf numFmtId="1" fontId="0" fillId="0" borderId="0" xfId="0" applyNumberFormat="1"/>
    <xf numFmtId="1" fontId="6" fillId="0" borderId="0" xfId="7" applyFont="1" applyBorder="1" applyAlignment="1">
      <alignment vertical="center"/>
    </xf>
    <xf numFmtId="0" fontId="1" fillId="0" borderId="0" xfId="0" applyFont="1"/>
    <xf numFmtId="171" fontId="6" fillId="0" borderId="0" xfId="0" applyNumberFormat="1" applyFont="1" applyFill="1"/>
    <xf numFmtId="0" fontId="1" fillId="0" borderId="0" xfId="0" applyFont="1" applyFill="1"/>
    <xf numFmtId="0" fontId="4" fillId="0" borderId="0" xfId="0" applyFont="1" applyAlignment="1"/>
    <xf numFmtId="0" fontId="18" fillId="0" borderId="4" xfId="13" applyFont="1" applyFill="1" applyBorder="1" applyAlignment="1"/>
    <xf numFmtId="0" fontId="18" fillId="4" borderId="0" xfId="12" applyFont="1" applyFill="1" applyBorder="1"/>
    <xf numFmtId="0" fontId="21" fillId="4" borderId="0" xfId="12" applyFont="1" applyFill="1" applyBorder="1"/>
    <xf numFmtId="0" fontId="21" fillId="4" borderId="7" xfId="12" applyFont="1" applyFill="1" applyBorder="1"/>
    <xf numFmtId="0" fontId="19" fillId="0" borderId="0" xfId="12" applyFont="1" applyFill="1" applyBorder="1" applyAlignment="1"/>
    <xf numFmtId="0" fontId="18" fillId="0" borderId="0" xfId="12" applyFont="1" applyFill="1" applyBorder="1"/>
    <xf numFmtId="0" fontId="21" fillId="0" borderId="0" xfId="12" applyFont="1" applyFill="1" applyBorder="1"/>
    <xf numFmtId="0" fontId="22" fillId="0" borderId="4" xfId="11" applyFont="1" applyFill="1" applyBorder="1" applyAlignment="1" applyProtection="1"/>
    <xf numFmtId="0" fontId="23" fillId="0" borderId="0" xfId="0" applyFont="1"/>
    <xf numFmtId="0" fontId="23" fillId="0" borderId="0" xfId="0" applyFont="1" applyAlignment="1">
      <alignment vertical="center"/>
    </xf>
    <xf numFmtId="0" fontId="22" fillId="0" borderId="4" xfId="13" applyFont="1" applyFill="1" applyBorder="1" applyAlignment="1">
      <alignment vertical="center"/>
    </xf>
    <xf numFmtId="0" fontId="3" fillId="0" borderId="0" xfId="0" applyFont="1"/>
    <xf numFmtId="170" fontId="6" fillId="0" borderId="0" xfId="0" applyNumberFormat="1" applyFont="1" applyBorder="1"/>
    <xf numFmtId="3" fontId="4" fillId="0" borderId="0" xfId="0" applyNumberFormat="1" applyFont="1" applyFill="1"/>
    <xf numFmtId="0" fontId="1" fillId="0" borderId="0" xfId="0" applyFont="1" applyAlignment="1"/>
    <xf numFmtId="0" fontId="1" fillId="0" borderId="0" xfId="0" applyFont="1" applyBorder="1"/>
    <xf numFmtId="2" fontId="5" fillId="3" borderId="9" xfId="0" applyNumberFormat="1" applyFont="1" applyFill="1" applyBorder="1" applyAlignment="1">
      <alignment horizontal="center" vertical="center" wrapText="1"/>
    </xf>
    <xf numFmtId="2" fontId="9" fillId="3" borderId="9" xfId="0" applyNumberFormat="1" applyFont="1" applyFill="1" applyBorder="1" applyAlignment="1">
      <alignment vertical="center"/>
    </xf>
    <xf numFmtId="2" fontId="5" fillId="3" borderId="9" xfId="2" applyNumberFormat="1" applyFont="1" applyFill="1" applyBorder="1" applyAlignment="1">
      <alignment horizontal="right" vertical="center"/>
    </xf>
    <xf numFmtId="3" fontId="9" fillId="3" borderId="9" xfId="0" applyNumberFormat="1" applyFont="1" applyFill="1" applyBorder="1" applyAlignment="1">
      <alignment vertical="center"/>
    </xf>
    <xf numFmtId="2" fontId="5" fillId="5" borderId="9" xfId="9" quotePrefix="1" applyNumberFormat="1" applyFont="1" applyFill="1" applyBorder="1" applyAlignment="1">
      <alignment horizontal="center" vertical="center"/>
    </xf>
    <xf numFmtId="2" fontId="5" fillId="5" borderId="9" xfId="9" applyNumberFormat="1" applyFont="1" applyFill="1" applyBorder="1" applyAlignment="1">
      <alignment vertical="center"/>
    </xf>
    <xf numFmtId="3" fontId="6" fillId="5" borderId="9" xfId="2" applyNumberFormat="1" applyFont="1" applyFill="1" applyBorder="1" applyAlignment="1">
      <alignment horizontal="right"/>
    </xf>
    <xf numFmtId="3" fontId="5" fillId="5" borderId="9" xfId="2" applyNumberFormat="1" applyFont="1" applyFill="1" applyBorder="1" applyAlignment="1">
      <alignment horizontal="right"/>
    </xf>
    <xf numFmtId="2" fontId="5" fillId="5" borderId="9" xfId="2" applyNumberFormat="1" applyFont="1" applyFill="1" applyBorder="1" applyAlignment="1">
      <alignment horizontal="right"/>
    </xf>
    <xf numFmtId="2" fontId="5" fillId="6" borderId="9" xfId="9" quotePrefix="1" applyNumberFormat="1" applyFont="1" applyFill="1" applyBorder="1" applyAlignment="1">
      <alignment horizontal="center" vertical="center"/>
    </xf>
    <xf numFmtId="2" fontId="5" fillId="6" borderId="9" xfId="9" applyNumberFormat="1" applyFont="1" applyFill="1" applyBorder="1" applyAlignment="1">
      <alignment vertical="center"/>
    </xf>
    <xf numFmtId="3" fontId="6" fillId="6" borderId="9" xfId="2" applyNumberFormat="1" applyFont="1" applyFill="1" applyBorder="1" applyAlignment="1">
      <alignment horizontal="right"/>
    </xf>
    <xf numFmtId="3" fontId="5" fillId="6" borderId="9" xfId="2" applyNumberFormat="1" applyFont="1" applyFill="1" applyBorder="1" applyAlignment="1">
      <alignment horizontal="right"/>
    </xf>
    <xf numFmtId="2" fontId="5" fillId="6" borderId="9" xfId="2" applyNumberFormat="1" applyFont="1" applyFill="1" applyBorder="1" applyAlignment="1">
      <alignment horizontal="right"/>
    </xf>
    <xf numFmtId="2" fontId="5" fillId="5" borderId="9" xfId="9" applyNumberFormat="1" applyFont="1" applyFill="1" applyBorder="1" applyAlignment="1">
      <alignment vertical="center" wrapText="1"/>
    </xf>
    <xf numFmtId="3" fontId="5" fillId="5" borderId="9" xfId="10" quotePrefix="1" applyNumberFormat="1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left" vertical="center"/>
    </xf>
    <xf numFmtId="170" fontId="6" fillId="5" borderId="9" xfId="10" applyNumberFormat="1" applyFont="1" applyFill="1" applyBorder="1"/>
    <xf numFmtId="170" fontId="5" fillId="5" borderId="9" xfId="10" applyNumberFormat="1" applyFont="1" applyFill="1" applyBorder="1" applyAlignment="1">
      <alignment horizontal="centerContinuous"/>
    </xf>
    <xf numFmtId="4" fontId="5" fillId="5" borderId="9" xfId="2" applyNumberFormat="1" applyFont="1" applyFill="1" applyBorder="1" applyAlignment="1">
      <alignment horizontal="right"/>
    </xf>
    <xf numFmtId="3" fontId="5" fillId="6" borderId="9" xfId="10" quotePrefix="1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left" vertical="center"/>
    </xf>
    <xf numFmtId="170" fontId="6" fillId="6" borderId="9" xfId="10" applyNumberFormat="1" applyFont="1" applyFill="1" applyBorder="1"/>
    <xf numFmtId="170" fontId="5" fillId="6" borderId="9" xfId="10" applyNumberFormat="1" applyFont="1" applyFill="1" applyBorder="1" applyAlignment="1">
      <alignment horizontal="centerContinuous"/>
    </xf>
    <xf numFmtId="4" fontId="5" fillId="6" borderId="9" xfId="2" applyNumberFormat="1" applyFont="1" applyFill="1" applyBorder="1" applyAlignment="1">
      <alignment horizontal="right"/>
    </xf>
    <xf numFmtId="170" fontId="5" fillId="3" borderId="9" xfId="10" applyNumberFormat="1" applyFont="1" applyFill="1" applyBorder="1"/>
    <xf numFmtId="1" fontId="5" fillId="3" borderId="9" xfId="7" applyFont="1" applyFill="1" applyBorder="1" applyAlignment="1">
      <alignment horizontal="center" vertical="center" wrapText="1"/>
    </xf>
    <xf numFmtId="1" fontId="5" fillId="3" borderId="9" xfId="8" applyFont="1" applyFill="1" applyBorder="1" applyAlignment="1">
      <alignment horizontal="center" vertical="center" wrapText="1"/>
    </xf>
    <xf numFmtId="16" fontId="5" fillId="5" borderId="9" xfId="7" quotePrefix="1" applyNumberFormat="1" applyFont="1" applyFill="1" applyBorder="1" applyAlignment="1">
      <alignment horizontal="centerContinuous" vertical="center"/>
    </xf>
    <xf numFmtId="16" fontId="5" fillId="6" borderId="9" xfId="7" quotePrefix="1" applyNumberFormat="1" applyFont="1" applyFill="1" applyBorder="1" applyAlignment="1">
      <alignment horizontal="centerContinuous" vertical="center"/>
    </xf>
    <xf numFmtId="1" fontId="5" fillId="3" borderId="9" xfId="7" quotePrefix="1" applyFont="1" applyFill="1" applyBorder="1" applyAlignment="1">
      <alignment horizontal="left" vertical="center"/>
    </xf>
    <xf numFmtId="1" fontId="5" fillId="3" borderId="9" xfId="7" quotePrefix="1" applyFont="1" applyFill="1" applyBorder="1" applyAlignment="1">
      <alignment vertical="center" wrapText="1"/>
    </xf>
    <xf numFmtId="1" fontId="5" fillId="5" borderId="9" xfId="7" applyFont="1" applyFill="1" applyBorder="1" applyAlignment="1">
      <alignment horizontal="left" vertical="center"/>
    </xf>
    <xf numFmtId="1" fontId="5" fillId="5" borderId="9" xfId="7" quotePrefix="1" applyFont="1" applyFill="1" applyBorder="1" applyAlignment="1">
      <alignment horizontal="left" vertical="center"/>
    </xf>
    <xf numFmtId="1" fontId="5" fillId="3" borderId="9" xfId="7" applyFont="1" applyFill="1" applyBorder="1" applyAlignment="1">
      <alignment vertical="center" wrapText="1"/>
    </xf>
    <xf numFmtId="0" fontId="5" fillId="3" borderId="9" xfId="0" quotePrefix="1" applyFont="1" applyFill="1" applyBorder="1" applyAlignment="1">
      <alignment horizontal="center" vertical="center" wrapText="1"/>
    </xf>
    <xf numFmtId="0" fontId="5" fillId="5" borderId="9" xfId="0" quotePrefix="1" applyFont="1" applyFill="1" applyBorder="1" applyAlignment="1">
      <alignment horizontal="center"/>
    </xf>
    <xf numFmtId="0" fontId="5" fillId="6" borderId="9" xfId="0" quotePrefix="1" applyFont="1" applyFill="1" applyBorder="1" applyAlignment="1">
      <alignment horizontal="center"/>
    </xf>
    <xf numFmtId="0" fontId="5" fillId="6" borderId="9" xfId="0" quotePrefix="1" applyFont="1" applyFill="1" applyBorder="1" applyAlignment="1">
      <alignment horizontal="center" wrapText="1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vertical="center" wrapText="1"/>
    </xf>
    <xf numFmtId="0" fontId="27" fillId="0" borderId="0" xfId="14" quotePrefix="1" applyFont="1" applyAlignment="1">
      <alignment horizontal="centerContinuous"/>
    </xf>
    <xf numFmtId="0" fontId="27" fillId="0" borderId="0" xfId="0" applyFont="1" applyAlignment="1">
      <alignment vertical="center"/>
    </xf>
    <xf numFmtId="0" fontId="27" fillId="0" borderId="0" xfId="14" applyFont="1" applyAlignment="1">
      <alignment horizontal="centerContinuous"/>
    </xf>
    <xf numFmtId="0" fontId="2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center" wrapText="1"/>
    </xf>
    <xf numFmtId="1" fontId="5" fillId="5" borderId="9" xfId="9" quotePrefix="1" applyNumberFormat="1" applyFont="1" applyFill="1" applyBorder="1" applyAlignment="1">
      <alignment horizontal="center" vertical="center"/>
    </xf>
    <xf numFmtId="1" fontId="5" fillId="6" borderId="9" xfId="9" quotePrefix="1" applyNumberFormat="1" applyFont="1" applyFill="1" applyBorder="1" applyAlignment="1">
      <alignment horizontal="center" vertical="center"/>
    </xf>
    <xf numFmtId="0" fontId="1" fillId="0" borderId="4" xfId="11" applyFont="1" applyFill="1" applyBorder="1" applyAlignment="1" applyProtection="1"/>
    <xf numFmtId="0" fontId="3" fillId="4" borderId="4" xfId="13" applyFont="1" applyFill="1" applyBorder="1" applyAlignment="1"/>
    <xf numFmtId="0" fontId="1" fillId="4" borderId="0" xfId="0" applyFont="1" applyFill="1" applyBorder="1"/>
    <xf numFmtId="0" fontId="1" fillId="4" borderId="5" xfId="0" applyFont="1" applyFill="1" applyBorder="1"/>
    <xf numFmtId="0" fontId="3" fillId="4" borderId="0" xfId="13" applyFont="1" applyFill="1" applyBorder="1" applyAlignment="1"/>
    <xf numFmtId="0" fontId="3" fillId="4" borderId="6" xfId="13" applyFont="1" applyFill="1" applyBorder="1" applyAlignment="1"/>
    <xf numFmtId="0" fontId="3" fillId="4" borderId="7" xfId="13" applyFont="1" applyFill="1" applyBorder="1" applyAlignment="1"/>
    <xf numFmtId="0" fontId="1" fillId="4" borderId="7" xfId="0" applyFont="1" applyFill="1" applyBorder="1"/>
    <xf numFmtId="0" fontId="1" fillId="4" borderId="8" xfId="0" applyFont="1" applyFill="1" applyBorder="1"/>
    <xf numFmtId="0" fontId="25" fillId="8" borderId="9" xfId="0" applyFont="1" applyFill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vertical="center"/>
    </xf>
    <xf numFmtId="0" fontId="6" fillId="9" borderId="9" xfId="0" quotePrefix="1" applyNumberFormat="1" applyFont="1" applyFill="1" applyBorder="1" applyAlignment="1">
      <alignment horizontal="left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vertical="center"/>
    </xf>
    <xf numFmtId="0" fontId="6" fillId="7" borderId="9" xfId="0" quotePrefix="1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32" fillId="0" borderId="0" xfId="0" applyFont="1"/>
    <xf numFmtId="0" fontId="30" fillId="0" borderId="10" xfId="0" applyFont="1" applyBorder="1" applyAlignment="1">
      <alignment vertical="center" wrapText="1"/>
    </xf>
    <xf numFmtId="0" fontId="30" fillId="0" borderId="1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2" fontId="6" fillId="0" borderId="0" xfId="0" applyNumberFormat="1" applyFont="1" applyFill="1"/>
    <xf numFmtId="16" fontId="5" fillId="10" borderId="9" xfId="7" quotePrefix="1" applyNumberFormat="1" applyFont="1" applyFill="1" applyBorder="1" applyAlignment="1">
      <alignment horizontal="centerContinuous" vertical="center"/>
    </xf>
    <xf numFmtId="16" fontId="5" fillId="11" borderId="9" xfId="7" quotePrefix="1" applyNumberFormat="1" applyFont="1" applyFill="1" applyBorder="1" applyAlignment="1">
      <alignment horizontal="centerContinuous" vertical="center"/>
    </xf>
    <xf numFmtId="0" fontId="5" fillId="12" borderId="9" xfId="0" quotePrefix="1" applyFont="1" applyFill="1" applyBorder="1" applyAlignment="1">
      <alignment horizontal="center" vertical="center"/>
    </xf>
    <xf numFmtId="4" fontId="5" fillId="3" borderId="9" xfId="1" applyNumberFormat="1" applyFont="1" applyFill="1" applyBorder="1" applyAlignment="1">
      <alignment horizontal="right" vertical="center" indent="3"/>
    </xf>
    <xf numFmtId="3" fontId="6" fillId="5" borderId="9" xfId="0" quotePrefix="1" applyNumberFormat="1" applyFont="1" applyFill="1" applyBorder="1" applyAlignment="1">
      <alignment horizontal="right" vertical="center" indent="3"/>
    </xf>
    <xf numFmtId="3" fontId="6" fillId="6" borderId="9" xfId="0" quotePrefix="1" applyNumberFormat="1" applyFont="1" applyFill="1" applyBorder="1" applyAlignment="1">
      <alignment horizontal="right" vertical="center" indent="3"/>
    </xf>
    <xf numFmtId="3" fontId="5" fillId="5" borderId="9" xfId="1" applyNumberFormat="1" applyFont="1" applyFill="1" applyBorder="1" applyAlignment="1">
      <alignment horizontal="right" vertical="center" indent="3"/>
    </xf>
    <xf numFmtId="3" fontId="5" fillId="6" borderId="9" xfId="1" applyNumberFormat="1" applyFont="1" applyFill="1" applyBorder="1" applyAlignment="1">
      <alignment horizontal="right" vertical="center" indent="3"/>
    </xf>
    <xf numFmtId="3" fontId="5" fillId="12" borderId="9" xfId="1" applyNumberFormat="1" applyFont="1" applyFill="1" applyBorder="1" applyAlignment="1">
      <alignment horizontal="right" vertical="center" indent="3"/>
    </xf>
    <xf numFmtId="3" fontId="5" fillId="3" borderId="9" xfId="1" applyNumberFormat="1" applyFont="1" applyFill="1" applyBorder="1" applyAlignment="1">
      <alignment horizontal="right" vertical="center" indent="3"/>
    </xf>
    <xf numFmtId="3" fontId="24" fillId="3" borderId="9" xfId="1" applyNumberFormat="1" applyFont="1" applyFill="1" applyBorder="1" applyAlignment="1">
      <alignment horizontal="right" vertical="center" indent="3"/>
    </xf>
    <xf numFmtId="3" fontId="24" fillId="5" borderId="9" xfId="1" applyNumberFormat="1" applyFont="1" applyFill="1" applyBorder="1" applyAlignment="1">
      <alignment horizontal="right" vertical="center" indent="3"/>
    </xf>
    <xf numFmtId="169" fontId="5" fillId="3" borderId="9" xfId="10" applyNumberFormat="1" applyFont="1" applyFill="1" applyBorder="1" applyAlignment="1">
      <alignment horizontal="right"/>
    </xf>
    <xf numFmtId="170" fontId="4" fillId="0" borderId="0" xfId="0" applyNumberFormat="1" applyFont="1" applyBorder="1"/>
    <xf numFmtId="3" fontId="6" fillId="5" borderId="9" xfId="0" quotePrefix="1" applyNumberFormat="1" applyFont="1" applyFill="1" applyBorder="1" applyAlignment="1">
      <alignment horizontal="right" vertical="center" indent="5"/>
    </xf>
    <xf numFmtId="3" fontId="5" fillId="5" borderId="9" xfId="10" applyNumberFormat="1" applyFont="1" applyFill="1" applyBorder="1" applyAlignment="1">
      <alignment horizontal="right" vertical="center" indent="5"/>
    </xf>
    <xf numFmtId="3" fontId="6" fillId="6" borderId="9" xfId="0" quotePrefix="1" applyNumberFormat="1" applyFont="1" applyFill="1" applyBorder="1" applyAlignment="1">
      <alignment horizontal="right" vertical="center" indent="5"/>
    </xf>
    <xf numFmtId="3" fontId="5" fillId="6" borderId="9" xfId="10" applyNumberFormat="1" applyFont="1" applyFill="1" applyBorder="1" applyAlignment="1">
      <alignment horizontal="right" vertical="center" indent="5"/>
    </xf>
    <xf numFmtId="3" fontId="6" fillId="6" borderId="9" xfId="0" quotePrefix="1" applyNumberFormat="1" applyFont="1" applyFill="1" applyBorder="1" applyAlignment="1">
      <alignment horizontal="right" vertical="center" wrapText="1" indent="5"/>
    </xf>
    <xf numFmtId="3" fontId="5" fillId="12" borderId="9" xfId="10" applyNumberFormat="1" applyFont="1" applyFill="1" applyBorder="1" applyAlignment="1">
      <alignment horizontal="right" vertical="center" indent="5"/>
    </xf>
    <xf numFmtId="3" fontId="5" fillId="3" borderId="9" xfId="10" applyNumberFormat="1" applyFont="1" applyFill="1" applyBorder="1" applyAlignment="1">
      <alignment horizontal="right" vertical="center" indent="5"/>
    </xf>
    <xf numFmtId="1" fontId="5" fillId="3" borderId="9" xfId="8" applyFont="1" applyFill="1" applyBorder="1" applyAlignment="1">
      <alignment horizontal="right" vertical="center" wrapText="1" indent="4"/>
    </xf>
    <xf numFmtId="1" fontId="1" fillId="0" borderId="0" xfId="8" applyFont="1"/>
    <xf numFmtId="1" fontId="33" fillId="0" borderId="0" xfId="7" applyFont="1" applyBorder="1" applyAlignment="1">
      <alignment vertical="center"/>
    </xf>
    <xf numFmtId="3" fontId="0" fillId="0" borderId="0" xfId="0" applyNumberFormat="1"/>
    <xf numFmtId="1" fontId="34" fillId="0" borderId="0" xfId="7" applyFont="1" applyBorder="1"/>
    <xf numFmtId="3" fontId="35" fillId="0" borderId="0" xfId="0" applyNumberFormat="1" applyFont="1"/>
    <xf numFmtId="0" fontId="35" fillId="0" borderId="0" xfId="0" applyFont="1"/>
    <xf numFmtId="0" fontId="22" fillId="0" borderId="0" xfId="11" applyFont="1" applyFill="1" applyBorder="1" applyAlignment="1" applyProtection="1">
      <alignment horizontal="left" vertical="center"/>
    </xf>
    <xf numFmtId="0" fontId="22" fillId="0" borderId="5" xfId="11" applyFont="1" applyFill="1" applyBorder="1" applyAlignment="1" applyProtection="1">
      <alignment horizontal="left" vertical="center"/>
    </xf>
    <xf numFmtId="0" fontId="1" fillId="0" borderId="0" xfId="11" applyFont="1" applyFill="1" applyBorder="1" applyAlignment="1" applyProtection="1">
      <alignment horizontal="left"/>
    </xf>
    <xf numFmtId="0" fontId="1" fillId="0" borderId="5" xfId="11" applyFont="1" applyFill="1" applyBorder="1" applyAlignment="1" applyProtection="1">
      <alignment horizontal="left"/>
    </xf>
    <xf numFmtId="0" fontId="1" fillId="0" borderId="0" xfId="11" applyFont="1" applyFill="1" applyBorder="1" applyAlignment="1" applyProtection="1">
      <alignment horizontal="left" wrapText="1"/>
    </xf>
    <xf numFmtId="0" fontId="22" fillId="0" borderId="0" xfId="11" applyFont="1" applyFill="1" applyBorder="1" applyAlignment="1" applyProtection="1">
      <alignment horizontal="left" vertical="center" wrapText="1"/>
    </xf>
    <xf numFmtId="0" fontId="16" fillId="4" borderId="1" xfId="12" applyFont="1" applyFill="1" applyBorder="1" applyAlignment="1">
      <alignment horizontal="center" wrapText="1"/>
    </xf>
    <xf numFmtId="0" fontId="16" fillId="4" borderId="2" xfId="12" applyFont="1" applyFill="1" applyBorder="1" applyAlignment="1">
      <alignment horizontal="center" wrapText="1"/>
    </xf>
    <xf numFmtId="0" fontId="16" fillId="4" borderId="3" xfId="12" applyFont="1" applyFill="1" applyBorder="1" applyAlignment="1">
      <alignment horizontal="center" wrapText="1"/>
    </xf>
    <xf numFmtId="3" fontId="16" fillId="4" borderId="4" xfId="12" applyNumberFormat="1" applyFont="1" applyFill="1" applyBorder="1" applyAlignment="1">
      <alignment horizontal="center"/>
    </xf>
    <xf numFmtId="3" fontId="16" fillId="4" borderId="0" xfId="12" applyNumberFormat="1" applyFont="1" applyFill="1" applyBorder="1" applyAlignment="1">
      <alignment horizontal="center"/>
    </xf>
    <xf numFmtId="3" fontId="16" fillId="4" borderId="5" xfId="12" applyNumberFormat="1" applyFont="1" applyFill="1" applyBorder="1" applyAlignment="1">
      <alignment horizontal="center"/>
    </xf>
    <xf numFmtId="0" fontId="23" fillId="4" borderId="4" xfId="12" applyFont="1" applyFill="1" applyBorder="1" applyAlignment="1">
      <alignment horizontal="center" wrapText="1"/>
    </xf>
    <xf numFmtId="0" fontId="23" fillId="4" borderId="0" xfId="12" applyFont="1" applyFill="1" applyBorder="1" applyAlignment="1">
      <alignment horizontal="center" wrapText="1"/>
    </xf>
    <xf numFmtId="0" fontId="23" fillId="4" borderId="5" xfId="12" applyFont="1" applyFill="1" applyBorder="1" applyAlignment="1">
      <alignment horizontal="center" wrapText="1"/>
    </xf>
    <xf numFmtId="0" fontId="17" fillId="4" borderId="4" xfId="11" applyFont="1" applyFill="1" applyBorder="1" applyAlignment="1" applyProtection="1">
      <alignment horizontal="center" vertical="center" wrapText="1"/>
    </xf>
    <xf numFmtId="0" fontId="17" fillId="4" borderId="0" xfId="11" applyFont="1" applyFill="1" applyBorder="1" applyAlignment="1" applyProtection="1">
      <alignment horizontal="center" vertical="center" wrapText="1"/>
    </xf>
    <xf numFmtId="0" fontId="17" fillId="4" borderId="5" xfId="11" applyFont="1" applyFill="1" applyBorder="1" applyAlignment="1" applyProtection="1">
      <alignment horizontal="center" vertical="center" wrapText="1"/>
    </xf>
    <xf numFmtId="0" fontId="22" fillId="0" borderId="0" xfId="11" applyFont="1" applyFill="1" applyBorder="1" applyAlignment="1" applyProtection="1">
      <alignment horizontal="left"/>
    </xf>
    <xf numFmtId="0" fontId="22" fillId="0" borderId="5" xfId="11" applyFont="1" applyFill="1" applyBorder="1" applyAlignment="1" applyProtection="1">
      <alignment horizontal="left"/>
    </xf>
    <xf numFmtId="0" fontId="19" fillId="0" borderId="4" xfId="12" applyFont="1" applyFill="1" applyBorder="1" applyAlignment="1">
      <alignment horizontal="center" wrapText="1"/>
    </xf>
    <xf numFmtId="0" fontId="19" fillId="0" borderId="0" xfId="12" applyFont="1" applyFill="1" applyBorder="1" applyAlignment="1">
      <alignment horizontal="center" wrapText="1"/>
    </xf>
    <xf numFmtId="0" fontId="19" fillId="0" borderId="5" xfId="12" applyFont="1" applyFill="1" applyBorder="1" applyAlignment="1">
      <alignment horizontal="center" wrapText="1"/>
    </xf>
    <xf numFmtId="0" fontId="16" fillId="0" borderId="4" xfId="12" applyFont="1" applyFill="1" applyBorder="1" applyAlignment="1">
      <alignment horizontal="center" wrapText="1"/>
    </xf>
    <xf numFmtId="0" fontId="16" fillId="0" borderId="0" xfId="12" applyFont="1" applyFill="1" applyBorder="1" applyAlignment="1">
      <alignment horizontal="center" wrapText="1"/>
    </xf>
    <xf numFmtId="0" fontId="16" fillId="0" borderId="5" xfId="12" applyFont="1" applyFill="1" applyBorder="1" applyAlignment="1">
      <alignment horizontal="center" wrapText="1"/>
    </xf>
    <xf numFmtId="0" fontId="31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2" fontId="5" fillId="3" borderId="9" xfId="9" applyNumberFormat="1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/>
    </xf>
    <xf numFmtId="2" fontId="5" fillId="3" borderId="9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justify" vertical="center"/>
    </xf>
    <xf numFmtId="2" fontId="5" fillId="3" borderId="9" xfId="9" applyNumberFormat="1" applyFont="1" applyFill="1" applyBorder="1" applyAlignment="1">
      <alignment horizontal="center" vertical="center" textRotation="90" wrapText="1"/>
    </xf>
    <xf numFmtId="2" fontId="5" fillId="3" borderId="9" xfId="9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wrapText="1"/>
    </xf>
    <xf numFmtId="0" fontId="12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5" fillId="3" borderId="9" xfId="0" quotePrefix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textRotation="90" wrapText="1"/>
    </xf>
    <xf numFmtId="0" fontId="5" fillId="3" borderId="9" xfId="0" quotePrefix="1" applyFont="1" applyFill="1" applyBorder="1" applyAlignment="1">
      <alignment horizontal="left" vertical="center" wrapText="1"/>
    </xf>
    <xf numFmtId="1" fontId="12" fillId="0" borderId="0" xfId="7" applyFont="1" applyAlignment="1">
      <alignment horizontal="left" vertical="top" wrapText="1"/>
    </xf>
    <xf numFmtId="1" fontId="12" fillId="0" borderId="0" xfId="8" applyFont="1" applyBorder="1" applyAlignment="1">
      <alignment horizontal="left" vertical="top" wrapText="1"/>
    </xf>
    <xf numFmtId="1" fontId="25" fillId="0" borderId="0" xfId="8" applyFont="1" applyAlignment="1">
      <alignment horizontal="left" vertical="center" wrapText="1"/>
    </xf>
    <xf numFmtId="1" fontId="25" fillId="0" borderId="0" xfId="7" applyFont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</cellXfs>
  <cellStyles count="17">
    <cellStyle name="Binlik Ayracı_İŞKAZASI  2 28-38 " xfId="1" xr:uid="{00000000-0005-0000-0000-000000000000}"/>
    <cellStyle name="Binlik Ayracı_İŞKAZASI-I 16-26" xfId="2" xr:uid="{00000000-0005-0000-0000-000001000000}"/>
    <cellStyle name="Comma [0]_T - 37" xfId="3" xr:uid="{00000000-0005-0000-0000-000002000000}"/>
    <cellStyle name="Comma_T - 37" xfId="4" xr:uid="{00000000-0005-0000-0000-000003000000}"/>
    <cellStyle name="Currency [0]_T - 37" xfId="5" xr:uid="{00000000-0005-0000-0000-000004000000}"/>
    <cellStyle name="Currency_T - 37" xfId="6" xr:uid="{00000000-0005-0000-0000-000005000000}"/>
    <cellStyle name="Köprü" xfId="11" builtinId="8"/>
    <cellStyle name="Normal" xfId="0" builtinId="0"/>
    <cellStyle name="Normal 104" xfId="12" xr:uid="{00000000-0005-0000-0000-000008000000}"/>
    <cellStyle name="Normal 2 2" xfId="16" xr:uid="{4BCF4BEC-324B-46C3-BC27-98BF7877BCC3}"/>
    <cellStyle name="Normal_Ekim Bülteni 2006" xfId="13" xr:uid="{00000000-0005-0000-0000-000009000000}"/>
    <cellStyle name="Normal_İŞKAZASI  2 28-38 " xfId="7" xr:uid="{00000000-0005-0000-0000-00000A000000}"/>
    <cellStyle name="Normal_İŞKAZASI-II 27-36 " xfId="8" xr:uid="{00000000-0005-0000-0000-00000B000000}"/>
    <cellStyle name="Normal_Sayfa2" xfId="9" xr:uid="{00000000-0005-0000-0000-00000C000000}"/>
    <cellStyle name="Normal_TABLO714 02 2012" xfId="14" xr:uid="{00000000-0005-0000-0000-00000D000000}"/>
    <cellStyle name="Virgül" xfId="10" builtinId="3"/>
    <cellStyle name="Virgül 2" xfId="15" xr:uid="{00000000-0005-0000-0000-00004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DBE1D2"/>
      <color rgb="FFDEE4C9"/>
      <color rgb="FFECEFE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304;&#199;&#304;NDEK&#304;LER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304;&#199;&#304;NDEK&#304;LER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304;&#199;&#304;NDEK&#304;LER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&#304;&#199;&#304;NDEK&#304;LER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304;&#199;&#304;NDEK&#304;LER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68580</xdr:rowOff>
    </xdr:from>
    <xdr:to>
      <xdr:col>1</xdr:col>
      <xdr:colOff>521717</xdr:colOff>
      <xdr:row>1</xdr:row>
      <xdr:rowOff>100965</xdr:rowOff>
    </xdr:to>
    <xdr:sp macro="" textlink="">
      <xdr:nvSpPr>
        <xdr:cNvPr id="3" name="Dikdörtgen: Yuvarlatılmış Üst Köşeler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6200" y="68580"/>
          <a:ext cx="1055117" cy="283845"/>
        </a:xfrm>
        <a:prstGeom prst="round2SameRect">
          <a:avLst>
            <a:gd name="adj1" fmla="val 16667"/>
            <a:gd name="adj2" fmla="val 0"/>
          </a:avLst>
        </a:prstGeom>
        <a:solidFill>
          <a:schemeClr val="bg1">
            <a:lumMod val="65000"/>
          </a:schemeClr>
        </a:solidFill>
        <a:ln w="9525" cap="flat" cmpd="sng" algn="ctr">
          <a:solidFill>
            <a:srgbClr val="8064A2">
              <a:lumMod val="50000"/>
              <a:alpha val="67000"/>
            </a:srgbClr>
          </a:solidFill>
          <a:prstDash val="solid"/>
        </a:ln>
        <a:effectLst>
          <a:outerShdw blurRad="40000" dist="20000" dir="5400000" rotWithShape="0">
            <a:schemeClr val="tx1">
              <a:lumMod val="75000"/>
              <a:lumOff val="25000"/>
              <a:alpha val="38000"/>
            </a:schemeClr>
          </a:outerShdw>
        </a:effectLst>
        <a:scene3d>
          <a:camera prst="orthographicFront"/>
          <a:lightRig rig="threePt" dir="t"/>
        </a:scene3d>
        <a:sp3d>
          <a:bevelT/>
        </a:sp3d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r-TR" sz="800" b="1" i="0" u="none" strike="noStrike" kern="0" cap="none" spc="0" normalizeH="0" baseline="0" noProof="0">
              <a:ln cmpd="dbl">
                <a:gradFill>
                  <a:gsLst>
                    <a:gs pos="0">
                      <a:schemeClr val="bg1">
                        <a:lumMod val="85000"/>
                      </a:schemeClr>
                    </a:gs>
                    <a:gs pos="74000">
                      <a:schemeClr val="accent1">
                        <a:lumMod val="45000"/>
                        <a:lumOff val="55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lin ang="5400000" scaled="1"/>
                </a:gradFill>
              </a:ln>
              <a:solidFill>
                <a:schemeClr val="tx2"/>
              </a:solidFill>
              <a:effectLst>
                <a:glow rad="127000">
                  <a:schemeClr val="bg1">
                    <a:lumMod val="85000"/>
                    <a:alpha val="95000"/>
                  </a:schemeClr>
                </a:glow>
                <a:outerShdw blurRad="50800" dist="152400" dir="5400000" sx="97000" sy="97000" algn="ctr" rotWithShape="0">
                  <a:schemeClr val="bg1">
                    <a:lumMod val="75000"/>
                  </a:schemeClr>
                </a:outerShdw>
              </a:effectLst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İÇİNDEKİLER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89535</xdr:colOff>
      <xdr:row>0</xdr:row>
      <xdr:rowOff>116205</xdr:rowOff>
    </xdr:from>
    <xdr:to>
      <xdr:col>1</xdr:col>
      <xdr:colOff>778892</xdr:colOff>
      <xdr:row>1</xdr:row>
      <xdr:rowOff>232410</xdr:rowOff>
    </xdr:to>
    <xdr:sp macro="" textlink="">
      <xdr:nvSpPr>
        <xdr:cNvPr id="4" name="Dikdörtgen: Yuvarlatılmış Üst Köşeler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89535" y="116205"/>
          <a:ext cx="1041782" cy="278130"/>
        </a:xfrm>
        <a:prstGeom prst="round2SameRect">
          <a:avLst>
            <a:gd name="adj1" fmla="val 16667"/>
            <a:gd name="adj2" fmla="val 0"/>
          </a:avLst>
        </a:prstGeom>
        <a:solidFill>
          <a:schemeClr val="bg1">
            <a:lumMod val="65000"/>
          </a:schemeClr>
        </a:solidFill>
        <a:ln w="9525" cap="flat" cmpd="sng" algn="ctr">
          <a:solidFill>
            <a:srgbClr val="8064A2">
              <a:lumMod val="50000"/>
              <a:alpha val="67000"/>
            </a:srgbClr>
          </a:solidFill>
          <a:prstDash val="solid"/>
        </a:ln>
        <a:effectLst>
          <a:outerShdw blurRad="40000" dist="20000" dir="5400000" rotWithShape="0">
            <a:schemeClr val="tx1">
              <a:lumMod val="75000"/>
              <a:lumOff val="25000"/>
              <a:alpha val="38000"/>
            </a:schemeClr>
          </a:outerShdw>
        </a:effectLst>
        <a:scene3d>
          <a:camera prst="orthographicFront"/>
          <a:lightRig rig="threePt" dir="t"/>
        </a:scene3d>
        <a:sp3d>
          <a:bevelT/>
        </a:sp3d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r-TR" sz="800" b="1" i="0" u="none" strike="noStrike" kern="0" cap="none" spc="0" normalizeH="0" baseline="0" noProof="0">
              <a:ln cmpd="dbl">
                <a:gradFill>
                  <a:gsLst>
                    <a:gs pos="0">
                      <a:schemeClr val="bg1">
                        <a:lumMod val="85000"/>
                      </a:schemeClr>
                    </a:gs>
                    <a:gs pos="74000">
                      <a:schemeClr val="accent1">
                        <a:lumMod val="45000"/>
                        <a:lumOff val="55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lin ang="5400000" scaled="1"/>
                </a:gradFill>
              </a:ln>
              <a:solidFill>
                <a:schemeClr val="tx2"/>
              </a:solidFill>
              <a:effectLst>
                <a:glow rad="127000">
                  <a:schemeClr val="bg1">
                    <a:lumMod val="85000"/>
                    <a:alpha val="95000"/>
                  </a:schemeClr>
                </a:glow>
                <a:outerShdw blurRad="50800" dist="152400" dir="5400000" sx="97000" sy="97000" algn="ctr" rotWithShape="0">
                  <a:schemeClr val="bg1">
                    <a:lumMod val="75000"/>
                  </a:schemeClr>
                </a:outerShdw>
              </a:effectLst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İÇİNDEKİLER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47625</xdr:rowOff>
    </xdr:from>
    <xdr:to>
      <xdr:col>1</xdr:col>
      <xdr:colOff>660782</xdr:colOff>
      <xdr:row>1</xdr:row>
      <xdr:rowOff>135255</xdr:rowOff>
    </xdr:to>
    <xdr:sp macro="" textlink="">
      <xdr:nvSpPr>
        <xdr:cNvPr id="3" name="Dikdörtgen: Yuvarlatılmış Üst Köşeler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66675" y="47625"/>
          <a:ext cx="1041782" cy="278130"/>
        </a:xfrm>
        <a:prstGeom prst="round2SameRect">
          <a:avLst>
            <a:gd name="adj1" fmla="val 16667"/>
            <a:gd name="adj2" fmla="val 0"/>
          </a:avLst>
        </a:prstGeom>
        <a:solidFill>
          <a:schemeClr val="bg1">
            <a:lumMod val="65000"/>
          </a:schemeClr>
        </a:solidFill>
        <a:ln w="9525" cap="flat" cmpd="sng" algn="ctr">
          <a:solidFill>
            <a:srgbClr val="8064A2">
              <a:lumMod val="50000"/>
              <a:alpha val="67000"/>
            </a:srgbClr>
          </a:solidFill>
          <a:prstDash val="solid"/>
        </a:ln>
        <a:effectLst>
          <a:outerShdw blurRad="40000" dist="20000" dir="5400000" rotWithShape="0">
            <a:schemeClr val="tx1">
              <a:lumMod val="75000"/>
              <a:lumOff val="25000"/>
              <a:alpha val="38000"/>
            </a:schemeClr>
          </a:outerShdw>
        </a:effectLst>
        <a:scene3d>
          <a:camera prst="orthographicFront"/>
          <a:lightRig rig="threePt" dir="t"/>
        </a:scene3d>
        <a:sp3d>
          <a:bevelT/>
        </a:sp3d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r-TR" sz="800" b="1" i="0" u="none" strike="noStrike" kern="0" cap="none" spc="0" normalizeH="0" baseline="0" noProof="0">
              <a:ln cmpd="dbl">
                <a:gradFill>
                  <a:gsLst>
                    <a:gs pos="0">
                      <a:schemeClr val="bg1">
                        <a:lumMod val="85000"/>
                      </a:schemeClr>
                    </a:gs>
                    <a:gs pos="74000">
                      <a:schemeClr val="accent1">
                        <a:lumMod val="45000"/>
                        <a:lumOff val="55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lin ang="5400000" scaled="1"/>
                </a:gradFill>
              </a:ln>
              <a:solidFill>
                <a:schemeClr val="tx2"/>
              </a:solidFill>
              <a:effectLst>
                <a:glow rad="127000">
                  <a:schemeClr val="bg1">
                    <a:lumMod val="85000"/>
                    <a:alpha val="95000"/>
                  </a:schemeClr>
                </a:glow>
                <a:outerShdw blurRad="50800" dist="152400" dir="5400000" sx="97000" sy="97000" algn="ctr" rotWithShape="0">
                  <a:schemeClr val="bg1">
                    <a:lumMod val="75000"/>
                  </a:schemeClr>
                </a:outerShdw>
              </a:effectLst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İÇİNDEKİLER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85725</xdr:rowOff>
    </xdr:from>
    <xdr:to>
      <xdr:col>0</xdr:col>
      <xdr:colOff>1137032</xdr:colOff>
      <xdr:row>1</xdr:row>
      <xdr:rowOff>173355</xdr:rowOff>
    </xdr:to>
    <xdr:sp macro="" textlink="">
      <xdr:nvSpPr>
        <xdr:cNvPr id="3" name="Dikdörtgen: Yuvarlatılmış Üst Köşeler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95250" y="85725"/>
          <a:ext cx="1041782" cy="278130"/>
        </a:xfrm>
        <a:prstGeom prst="round2SameRect">
          <a:avLst>
            <a:gd name="adj1" fmla="val 16667"/>
            <a:gd name="adj2" fmla="val 0"/>
          </a:avLst>
        </a:prstGeom>
        <a:solidFill>
          <a:schemeClr val="bg1">
            <a:lumMod val="65000"/>
          </a:schemeClr>
        </a:solidFill>
        <a:ln w="9525" cap="flat" cmpd="sng" algn="ctr">
          <a:solidFill>
            <a:srgbClr val="8064A2">
              <a:lumMod val="50000"/>
              <a:alpha val="67000"/>
            </a:srgbClr>
          </a:solidFill>
          <a:prstDash val="solid"/>
        </a:ln>
        <a:effectLst>
          <a:outerShdw blurRad="40000" dist="20000" dir="5400000" rotWithShape="0">
            <a:schemeClr val="tx1">
              <a:lumMod val="75000"/>
              <a:lumOff val="25000"/>
              <a:alpha val="38000"/>
            </a:schemeClr>
          </a:outerShdw>
        </a:effectLst>
        <a:scene3d>
          <a:camera prst="orthographicFront"/>
          <a:lightRig rig="threePt" dir="t"/>
        </a:scene3d>
        <a:sp3d>
          <a:bevelT/>
        </a:sp3d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r-TR" sz="800" b="1" i="0" u="none" strike="noStrike" kern="0" cap="none" spc="0" normalizeH="0" baseline="0" noProof="0">
              <a:ln cmpd="dbl">
                <a:gradFill>
                  <a:gsLst>
                    <a:gs pos="0">
                      <a:schemeClr val="bg1">
                        <a:lumMod val="85000"/>
                      </a:schemeClr>
                    </a:gs>
                    <a:gs pos="74000">
                      <a:schemeClr val="accent1">
                        <a:lumMod val="45000"/>
                        <a:lumOff val="55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lin ang="5400000" scaled="1"/>
                </a:gradFill>
              </a:ln>
              <a:solidFill>
                <a:schemeClr val="tx2"/>
              </a:solidFill>
              <a:effectLst>
                <a:glow rad="127000">
                  <a:schemeClr val="bg1">
                    <a:lumMod val="85000"/>
                    <a:alpha val="95000"/>
                  </a:schemeClr>
                </a:glow>
                <a:outerShdw blurRad="50800" dist="152400" dir="5400000" sx="97000" sy="97000" algn="ctr" rotWithShape="0">
                  <a:schemeClr val="bg1">
                    <a:lumMod val="75000"/>
                  </a:schemeClr>
                </a:outerShdw>
              </a:effectLst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İÇİNDEKİLER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0</xdr:row>
      <xdr:rowOff>68580</xdr:rowOff>
    </xdr:from>
    <xdr:to>
      <xdr:col>1</xdr:col>
      <xdr:colOff>615062</xdr:colOff>
      <xdr:row>2</xdr:row>
      <xdr:rowOff>11430</xdr:rowOff>
    </xdr:to>
    <xdr:sp macro="" textlink="">
      <xdr:nvSpPr>
        <xdr:cNvPr id="4" name="Dikdörtgen: Yuvarlatılmış Üst Köşeler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129540" y="68580"/>
          <a:ext cx="1041782" cy="278130"/>
        </a:xfrm>
        <a:prstGeom prst="round2SameRect">
          <a:avLst>
            <a:gd name="adj1" fmla="val 16667"/>
            <a:gd name="adj2" fmla="val 0"/>
          </a:avLst>
        </a:prstGeom>
        <a:solidFill>
          <a:schemeClr val="bg1">
            <a:lumMod val="65000"/>
          </a:schemeClr>
        </a:solidFill>
        <a:ln w="9525" cap="flat" cmpd="sng" algn="ctr">
          <a:solidFill>
            <a:srgbClr val="8064A2">
              <a:lumMod val="50000"/>
              <a:alpha val="67000"/>
            </a:srgbClr>
          </a:solidFill>
          <a:prstDash val="solid"/>
        </a:ln>
        <a:effectLst>
          <a:outerShdw blurRad="40000" dist="20000" dir="5400000" rotWithShape="0">
            <a:schemeClr val="tx1">
              <a:lumMod val="75000"/>
              <a:lumOff val="25000"/>
              <a:alpha val="38000"/>
            </a:schemeClr>
          </a:outerShdw>
        </a:effectLst>
        <a:scene3d>
          <a:camera prst="orthographicFront"/>
          <a:lightRig rig="threePt" dir="t"/>
        </a:scene3d>
        <a:sp3d>
          <a:bevelT/>
        </a:sp3d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r-TR" sz="800" b="1" i="0" u="none" strike="noStrike" kern="0" cap="none" spc="0" normalizeH="0" baseline="0" noProof="0">
              <a:ln cmpd="dbl">
                <a:gradFill>
                  <a:gsLst>
                    <a:gs pos="0">
                      <a:schemeClr val="bg1">
                        <a:lumMod val="85000"/>
                      </a:schemeClr>
                    </a:gs>
                    <a:gs pos="74000">
                      <a:schemeClr val="accent1">
                        <a:lumMod val="45000"/>
                        <a:lumOff val="55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lin ang="5400000" scaled="1"/>
                </a:gradFill>
              </a:ln>
              <a:solidFill>
                <a:schemeClr val="tx2"/>
              </a:solidFill>
              <a:effectLst>
                <a:glow rad="127000">
                  <a:schemeClr val="bg1">
                    <a:lumMod val="85000"/>
                    <a:alpha val="95000"/>
                  </a:schemeClr>
                </a:glow>
                <a:outerShdw blurRad="50800" dist="152400" dir="5400000" sx="97000" sy="97000" algn="ctr" rotWithShape="0">
                  <a:schemeClr val="bg1">
                    <a:lumMod val="75000"/>
                  </a:schemeClr>
                </a:outerShdw>
              </a:effectLst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İÇİNDEKİLER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eması">
  <a:themeElements>
    <a:clrScheme name="Pastel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statistik@sgk.gov.t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A1:K25"/>
  <sheetViews>
    <sheetView showGridLines="0" tabSelected="1" zoomScaleNormal="100" workbookViewId="0">
      <selection sqref="A1:K1"/>
    </sheetView>
  </sheetViews>
  <sheetFormatPr defaultRowHeight="18"/>
  <cols>
    <col min="1" max="1" width="12.85546875" style="41" customWidth="1"/>
    <col min="2" max="2" width="13.5703125" style="42" customWidth="1"/>
    <col min="3" max="3" width="35.42578125" style="43" customWidth="1"/>
    <col min="4" max="4" width="25.28515625" style="43" customWidth="1"/>
    <col min="5" max="5" width="53.85546875" style="43" customWidth="1"/>
  </cols>
  <sheetData>
    <row r="1" spans="1:11" ht="92.45" customHeight="1" thickTop="1">
      <c r="A1" s="161" t="s">
        <v>365</v>
      </c>
      <c r="B1" s="162"/>
      <c r="C1" s="162"/>
      <c r="D1" s="162"/>
      <c r="E1" s="162"/>
      <c r="F1" s="162"/>
      <c r="G1" s="162"/>
      <c r="H1" s="162"/>
      <c r="I1" s="162"/>
      <c r="J1" s="162"/>
      <c r="K1" s="163"/>
    </row>
    <row r="2" spans="1:11" ht="4.9000000000000004" customHeight="1">
      <c r="A2" s="178"/>
      <c r="B2" s="179"/>
      <c r="C2" s="179"/>
      <c r="D2" s="179"/>
      <c r="E2" s="179"/>
      <c r="F2" s="179"/>
      <c r="G2" s="179"/>
      <c r="H2" s="179"/>
      <c r="I2" s="179"/>
      <c r="J2" s="179"/>
      <c r="K2" s="180"/>
    </row>
    <row r="3" spans="1:11" ht="20.25">
      <c r="A3" s="164" t="s">
        <v>135</v>
      </c>
      <c r="B3" s="165"/>
      <c r="C3" s="165"/>
      <c r="D3" s="165"/>
      <c r="E3" s="165"/>
      <c r="F3" s="165"/>
      <c r="G3" s="165"/>
      <c r="H3" s="165"/>
      <c r="I3" s="165"/>
      <c r="J3" s="165"/>
      <c r="K3" s="166"/>
    </row>
    <row r="4" spans="1:11" ht="14.25">
      <c r="A4" s="167" t="s">
        <v>136</v>
      </c>
      <c r="B4" s="168"/>
      <c r="C4" s="168"/>
      <c r="D4" s="168"/>
      <c r="E4" s="168"/>
      <c r="F4" s="168"/>
      <c r="G4" s="168"/>
      <c r="H4" s="168"/>
      <c r="I4" s="168"/>
      <c r="J4" s="168"/>
      <c r="K4" s="169"/>
    </row>
    <row r="5" spans="1:11" ht="6.6" customHeight="1">
      <c r="A5" s="175"/>
      <c r="B5" s="176"/>
      <c r="C5" s="176"/>
      <c r="D5" s="176"/>
      <c r="E5" s="176"/>
      <c r="F5" s="176"/>
      <c r="G5" s="176"/>
      <c r="H5" s="176"/>
      <c r="I5" s="176"/>
      <c r="J5" s="176"/>
      <c r="K5" s="177"/>
    </row>
    <row r="6" spans="1:11" ht="15.6" customHeight="1">
      <c r="A6" s="170"/>
      <c r="B6" s="171"/>
      <c r="C6" s="171"/>
      <c r="D6" s="171"/>
      <c r="E6" s="171"/>
      <c r="F6" s="171"/>
      <c r="G6" s="171"/>
      <c r="H6" s="171"/>
      <c r="I6" s="171"/>
      <c r="J6" s="171"/>
      <c r="K6" s="172"/>
    </row>
    <row r="7" spans="1:11" s="45" customFormat="1" ht="15">
      <c r="A7" s="44"/>
      <c r="B7" s="173"/>
      <c r="C7" s="173"/>
      <c r="D7" s="173"/>
      <c r="E7" s="173"/>
      <c r="F7" s="173"/>
      <c r="G7" s="173"/>
      <c r="H7" s="173"/>
      <c r="I7" s="173"/>
      <c r="J7" s="173"/>
      <c r="K7" s="174"/>
    </row>
    <row r="8" spans="1:11" ht="12.75">
      <c r="A8" s="101"/>
      <c r="B8" s="157"/>
      <c r="C8" s="157"/>
      <c r="D8" s="157"/>
      <c r="E8" s="157"/>
      <c r="F8" s="157"/>
      <c r="G8" s="157"/>
      <c r="H8" s="157"/>
      <c r="I8" s="157"/>
      <c r="J8" s="157"/>
      <c r="K8" s="158"/>
    </row>
    <row r="9" spans="1:11" ht="15.6" customHeight="1">
      <c r="A9" s="170" t="s">
        <v>142</v>
      </c>
      <c r="B9" s="171"/>
      <c r="C9" s="171"/>
      <c r="D9" s="171"/>
      <c r="E9" s="171"/>
      <c r="F9" s="171"/>
      <c r="G9" s="171"/>
      <c r="H9" s="171"/>
      <c r="I9" s="171"/>
      <c r="J9" s="171"/>
      <c r="K9" s="172"/>
    </row>
    <row r="10" spans="1:11" ht="14.45" customHeight="1">
      <c r="A10" s="167" t="s">
        <v>143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9"/>
    </row>
    <row r="11" spans="1:11" ht="15.6" customHeight="1">
      <c r="A11" s="47" t="s">
        <v>247</v>
      </c>
      <c r="B11" s="155" t="s">
        <v>353</v>
      </c>
      <c r="C11" s="155"/>
      <c r="D11" s="155"/>
      <c r="E11" s="155"/>
      <c r="F11" s="155"/>
      <c r="G11" s="155"/>
      <c r="H11" s="155"/>
      <c r="I11" s="155"/>
      <c r="J11" s="155"/>
      <c r="K11" s="156"/>
    </row>
    <row r="12" spans="1:11" ht="15.6" customHeight="1">
      <c r="A12" s="101" t="s">
        <v>251</v>
      </c>
      <c r="B12" s="157" t="s">
        <v>348</v>
      </c>
      <c r="C12" s="157"/>
      <c r="D12" s="157"/>
      <c r="E12" s="157"/>
      <c r="F12" s="157"/>
      <c r="G12" s="157"/>
      <c r="H12" s="157"/>
      <c r="I12" s="157"/>
      <c r="J12" s="157"/>
      <c r="K12" s="158"/>
    </row>
    <row r="13" spans="1:11" s="46" customFormat="1" ht="15.6" customHeight="1">
      <c r="A13" s="47" t="s">
        <v>248</v>
      </c>
      <c r="B13" s="155" t="s">
        <v>354</v>
      </c>
      <c r="C13" s="155"/>
      <c r="D13" s="155"/>
      <c r="E13" s="155"/>
      <c r="F13" s="155"/>
      <c r="G13" s="155"/>
      <c r="H13" s="155"/>
      <c r="I13" s="155"/>
      <c r="J13" s="155"/>
      <c r="K13" s="156"/>
    </row>
    <row r="14" spans="1:11" ht="15.6" customHeight="1">
      <c r="A14" s="101" t="s">
        <v>252</v>
      </c>
      <c r="B14" s="157" t="s">
        <v>349</v>
      </c>
      <c r="C14" s="157"/>
      <c r="D14" s="157"/>
      <c r="E14" s="157"/>
      <c r="F14" s="157"/>
      <c r="G14" s="157"/>
      <c r="H14" s="157"/>
      <c r="I14" s="157"/>
      <c r="J14" s="157"/>
      <c r="K14" s="158"/>
    </row>
    <row r="15" spans="1:11" s="46" customFormat="1" ht="15.6" customHeight="1">
      <c r="A15" s="47" t="s">
        <v>249</v>
      </c>
      <c r="B15" s="160" t="s">
        <v>355</v>
      </c>
      <c r="C15" s="155"/>
      <c r="D15" s="155"/>
      <c r="E15" s="155"/>
      <c r="F15" s="155"/>
      <c r="G15" s="155"/>
      <c r="H15" s="155"/>
      <c r="I15" s="155"/>
      <c r="J15" s="155"/>
      <c r="K15" s="156"/>
    </row>
    <row r="16" spans="1:11" ht="15.6" customHeight="1">
      <c r="A16" s="101" t="s">
        <v>253</v>
      </c>
      <c r="B16" s="157" t="s">
        <v>350</v>
      </c>
      <c r="C16" s="157"/>
      <c r="D16" s="157"/>
      <c r="E16" s="157"/>
      <c r="F16" s="157"/>
      <c r="G16" s="157"/>
      <c r="H16" s="157"/>
      <c r="I16" s="157"/>
      <c r="J16" s="157"/>
      <c r="K16" s="158"/>
    </row>
    <row r="17" spans="1:11" s="46" customFormat="1" ht="15.6" customHeight="1">
      <c r="A17" s="47" t="s">
        <v>250</v>
      </c>
      <c r="B17" s="155" t="s">
        <v>356</v>
      </c>
      <c r="C17" s="155"/>
      <c r="D17" s="155"/>
      <c r="E17" s="155"/>
      <c r="F17" s="155"/>
      <c r="G17" s="155"/>
      <c r="H17" s="155"/>
      <c r="I17" s="155"/>
      <c r="J17" s="155"/>
      <c r="K17" s="156"/>
    </row>
    <row r="18" spans="1:11" ht="12.75">
      <c r="A18" s="101" t="s">
        <v>254</v>
      </c>
      <c r="B18" s="159" t="s">
        <v>351</v>
      </c>
      <c r="C18" s="157"/>
      <c r="D18" s="157"/>
      <c r="E18" s="157"/>
      <c r="F18" s="157"/>
      <c r="G18" s="157"/>
      <c r="H18" s="157"/>
      <c r="I18" s="157"/>
      <c r="J18" s="157"/>
      <c r="K18" s="158"/>
    </row>
    <row r="19" spans="1:11" ht="15.6" customHeight="1">
      <c r="A19" s="37"/>
      <c r="B19" s="155" t="s">
        <v>148</v>
      </c>
      <c r="C19" s="155"/>
      <c r="D19" s="155"/>
      <c r="E19" s="155"/>
      <c r="F19" s="155"/>
      <c r="G19" s="155"/>
      <c r="H19" s="155"/>
      <c r="I19" s="155"/>
      <c r="J19" s="155"/>
      <c r="K19" s="156"/>
    </row>
    <row r="20" spans="1:11" ht="15.6" customHeight="1">
      <c r="A20" s="37"/>
      <c r="B20" s="157" t="s">
        <v>149</v>
      </c>
      <c r="C20" s="157"/>
      <c r="D20" s="157"/>
      <c r="E20" s="157"/>
      <c r="F20" s="157"/>
      <c r="G20" s="157"/>
      <c r="H20" s="157"/>
      <c r="I20" s="157"/>
      <c r="J20" s="157"/>
      <c r="K20" s="158"/>
    </row>
    <row r="21" spans="1:11">
      <c r="A21" s="102" t="s">
        <v>137</v>
      </c>
      <c r="B21" s="38"/>
      <c r="C21" s="39"/>
      <c r="D21" s="39"/>
      <c r="E21" s="39"/>
      <c r="F21" s="103"/>
      <c r="G21" s="103"/>
      <c r="H21" s="103"/>
      <c r="I21" s="103"/>
      <c r="J21" s="103"/>
      <c r="K21" s="104"/>
    </row>
    <row r="22" spans="1:11">
      <c r="A22" s="102" t="s">
        <v>138</v>
      </c>
      <c r="B22" s="105" t="s">
        <v>139</v>
      </c>
      <c r="C22" s="105"/>
      <c r="D22" s="39"/>
      <c r="E22" s="39"/>
      <c r="F22" s="103"/>
      <c r="G22" s="103"/>
      <c r="H22" s="103"/>
      <c r="I22" s="103"/>
      <c r="J22" s="103"/>
      <c r="K22" s="104"/>
    </row>
    <row r="23" spans="1:11">
      <c r="A23" s="102"/>
      <c r="B23" s="105" t="s">
        <v>352</v>
      </c>
      <c r="C23" s="105"/>
      <c r="D23" s="39"/>
      <c r="E23" s="39"/>
      <c r="F23" s="103"/>
      <c r="G23" s="103"/>
      <c r="H23" s="103"/>
      <c r="I23" s="103"/>
      <c r="J23" s="103"/>
      <c r="K23" s="104"/>
    </row>
    <row r="24" spans="1:11" ht="18.75" thickBot="1">
      <c r="A24" s="106" t="s">
        <v>140</v>
      </c>
      <c r="B24" s="107" t="s">
        <v>141</v>
      </c>
      <c r="C24" s="107"/>
      <c r="D24" s="40"/>
      <c r="E24" s="40"/>
      <c r="F24" s="108"/>
      <c r="G24" s="108"/>
      <c r="H24" s="108"/>
      <c r="I24" s="108"/>
      <c r="J24" s="108"/>
      <c r="K24" s="109"/>
    </row>
    <row r="25" spans="1:11" ht="18.75" thickTop="1"/>
  </sheetData>
  <mergeCells count="20">
    <mergeCell ref="B8:K8"/>
    <mergeCell ref="A5:K5"/>
    <mergeCell ref="A2:K2"/>
    <mergeCell ref="A9:K9"/>
    <mergeCell ref="A10:K10"/>
    <mergeCell ref="A1:K1"/>
    <mergeCell ref="A3:K3"/>
    <mergeCell ref="A4:K4"/>
    <mergeCell ref="A6:K6"/>
    <mergeCell ref="B7:K7"/>
    <mergeCell ref="B19:K19"/>
    <mergeCell ref="B20:K20"/>
    <mergeCell ref="B17:K17"/>
    <mergeCell ref="B18:K18"/>
    <mergeCell ref="B11:K11"/>
    <mergeCell ref="B12:K12"/>
    <mergeCell ref="B13:K13"/>
    <mergeCell ref="B14:K14"/>
    <mergeCell ref="B15:K15"/>
    <mergeCell ref="B16:K16"/>
  </mergeCells>
  <hyperlinks>
    <hyperlink ref="B11:E11" location="'1.Personel Durumu'!Yazdırma_Alanı" display="Sosyal Güvenlik Kurumu Personel Durumu - Social Security Staff Status" xr:uid="{00000000-0004-0000-0000-000000000000}"/>
    <hyperlink ref="A13" location="'TABLO-4.2'!A1" display="Tablo 4.2" xr:uid="{00000000-0004-0000-0000-000001000000}"/>
    <hyperlink ref="B13" location="'2.Aylara Göre Sigortalılar'!A1" display="Sosyal Güvenlik Kapsamında Çalışan Sigortalılar - Insured Persons in Social Security Coverage" xr:uid="{00000000-0004-0000-0000-000002000000}"/>
    <hyperlink ref="B15" location="'3.Sosyal Güvenlik Kapsamı'!A1" display="Sosyal Güvenlik Kapsamı - Social Security Coverage" xr:uid="{00000000-0004-0000-0000-000003000000}"/>
    <hyperlink ref="B12" location="'1.Personel Durumu'!A1" display="Social Security Staff Status" xr:uid="{00000000-0004-0000-0000-000004000000}"/>
    <hyperlink ref="A11" location="'TABLO-4.1'!A1" display="Tablo 4.1" xr:uid="{00000000-0004-0000-0000-000005000000}"/>
    <hyperlink ref="B14" location="'2.Aylara Göre Sigortalılar'!A1" display="Insured Persons in Social Security Coverage" xr:uid="{00000000-0004-0000-0000-000006000000}"/>
    <hyperlink ref="B16" location="'3.Sosyal Güvenlik Kapsamı'!A1" display="Social Security Coverage" xr:uid="{00000000-0004-0000-0000-000007000000}"/>
    <hyperlink ref="B17" location="'4.4-a Sigortalı Sayıları'!A1" display="4/a Kapsamında Aktif Sigortalılar, Aylık ve Gelir Alanlar" xr:uid="{00000000-0004-0000-0000-000008000000}"/>
    <hyperlink ref="B18" location="'4.4-a Sigortalı Sayıları'!A1" display="Insured People, Pensioners and Income Recipients in 4/a Coverage " xr:uid="{00000000-0004-0000-0000-000009000000}"/>
    <hyperlink ref="B24" r:id="rId1" xr:uid="{00000000-0004-0000-0000-00000A000000}"/>
    <hyperlink ref="A9:E9" location="'Bölüm 1'!A1" display="'Bölüm 1'!A1" xr:uid="{00000000-0004-0000-0000-00000B000000}"/>
    <hyperlink ref="A10:E10" location="'Bölüm 1'!A1" display="Part I - Staff Statistics" xr:uid="{00000000-0004-0000-0000-00000C000000}"/>
    <hyperlink ref="B11:J11" location="'TABLO-4.1'!A1" display="5510 Sayılı Kanunun 4-1/a Maddesi Kapsamında Geçici İş Göremezlik Ödeneğine Neden Olan Hastalık Olayları ve Oranlarının Ekonomik Faaliyet Sınıflaması ve Cinsiyet Dağılımı, 2019" xr:uid="{00000000-0004-0000-0000-000010000000}"/>
    <hyperlink ref="A10:K10" location="'BÖLÜM 4'!A1" display="Part IV - Sickness Statistics" xr:uid="{00000000-0004-0000-0000-000011000000}"/>
    <hyperlink ref="A9:K9" location="'BÖLÜM 4'!A1" display="'BÖLÜM 4'!A1" xr:uid="{00000000-0004-0000-0000-000012000000}"/>
    <hyperlink ref="B13:K13" location="'TABLO-4.2'!A1" display="5510 Sayılı Kanunun 4-1/a Maddesi Kapsamında Geçici İş Göremezlik Ödeneğine Neden Olan Hastalık Olaylarının İl ve Cinsiyet Dağılımı, 2018" xr:uid="{00000000-0004-0000-0000-000013000000}"/>
    <hyperlink ref="B14:K14" location="'TABLO-4.2'!A1" display="Distribution of the Sickness Cases Causing to Temporary Incapacity Allowance by Province and Gender (Under Article 4-1/a of Act 5510), 2018" xr:uid="{00000000-0004-0000-0000-000014000000}"/>
    <hyperlink ref="B15:K15" location="'TABLO-4.3-4.4'!A1" display="5510 Sayılı Kanunun 4-1/a Maddesi Kapsamında Geçici İş Göremezlik Ödeneğine Neden Olan Hastalık Olaylarının Yaş Grupları ve Cinsiyet Dağılımı, 2018" xr:uid="{00000000-0004-0000-0000-000015000000}"/>
    <hyperlink ref="B16:J16" location="'TABLO-4.3-4.4'!A1" display="Distribution of the Sickness Cases Causing to Temporary Incapacity Allowance by Age Groups and Gender (Under Article 4-1/a of Act 5510), 2018" xr:uid="{00000000-0004-0000-0000-000016000000}"/>
    <hyperlink ref="B17:J17" location="'TABLO-4.3-4.4'!A1" display="5510 Sayılı Kanunun 4-1/a Maddesi Kapsamında Geçici İş Göremezlik Ödeneğine Neden Olan Hastalık Olaylarının Geçici İş Göremezlik Gün Sayısı ve Cinsiyet Dağılımı, 2018" xr:uid="{00000000-0004-0000-0000-000017000000}"/>
    <hyperlink ref="B18:J18" location="'TABLO-4.3-4.4'!A1" display="The Distribution of Number of Sickness Cases Causing to Temporary Incapacity Allowance by Temporary Incapacity Days and Gender (Under Article 4-1/a of Act 5510), 2018" xr:uid="{00000000-0004-0000-0000-000018000000}"/>
    <hyperlink ref="A15" location="'TABLO-4.3-4.4'!A1" display="Tablo 4.3" xr:uid="{00000000-0004-0000-0000-000019000000}"/>
    <hyperlink ref="A17" location="'TABLO-4.3-4.4'!A1" display="Tablo 4.4" xr:uid="{00000000-0004-0000-0000-00001A000000}"/>
    <hyperlink ref="B12:K12" location="'TABLO-4.1'!A1" display="Distribution of Sickness Cases and Ratios Causing to Temporary Incapacity Allowance by Classification of Economic Activity and Gender (Under Article 4-1/a of Act 5510), 2018" xr:uid="{00000000-0004-0000-0000-00001B000000}"/>
    <hyperlink ref="B16:K16" location="'TABLO-4.3-4.4'!A1" display="Distribution of the Sickness Cases Causing to Temporary Incapacity Allowance by Age Groups and Gender (Under Article 4-1/a of Act 5510), 2018" xr:uid="{00000000-0004-0000-0000-00001C000000}"/>
    <hyperlink ref="B18:K18" location="'TABLO-4.3-4.4'!A1" display="The Distribution of Number of Sickness Cases Causing to Temporary Incapacity Allowance by Temporary Incapacity Days and Gender (Under Article 4-1/a of Act 5510), 2018" xr:uid="{00000000-0004-0000-0000-00001D000000}"/>
    <hyperlink ref="B19:K19" location="EK!A1" display="EK" xr:uid="{00000000-0004-0000-0000-00001E000000}"/>
    <hyperlink ref="B20:K20" location="EK!A1" display="Appendix" xr:uid="{00000000-0004-0000-0000-00001F000000}"/>
  </hyperlinks>
  <pageMargins left="0.7" right="0.7" top="0.75" bottom="0.75" header="0.3" footer="0.3"/>
  <pageSetup paperSize="9" scale="4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</sheetPr>
  <dimension ref="A1:I54"/>
  <sheetViews>
    <sheetView showGridLines="0" zoomScaleNormal="100" workbookViewId="0"/>
  </sheetViews>
  <sheetFormatPr defaultRowHeight="12.75"/>
  <sheetData>
    <row r="1" spans="1:9" ht="19.899999999999999" customHeight="1">
      <c r="A1" s="18"/>
      <c r="B1" s="18"/>
      <c r="C1" s="18"/>
      <c r="D1" s="18"/>
      <c r="E1" s="18"/>
      <c r="F1" s="18"/>
      <c r="G1" s="18"/>
      <c r="H1" s="18"/>
      <c r="I1" s="18"/>
    </row>
    <row r="2" spans="1:9" ht="19.899999999999999" customHeight="1">
      <c r="A2" s="18"/>
      <c r="B2" s="18"/>
      <c r="C2" s="18"/>
      <c r="D2" s="18"/>
      <c r="E2" s="18"/>
      <c r="F2" s="18"/>
      <c r="G2" s="18"/>
      <c r="H2" s="18"/>
      <c r="I2" s="18"/>
    </row>
    <row r="3" spans="1:9" ht="12.75" customHeight="1" thickBot="1">
      <c r="A3" s="98"/>
      <c r="B3" s="98"/>
      <c r="C3" s="98"/>
      <c r="D3" s="98"/>
      <c r="E3" s="98"/>
      <c r="F3" s="98"/>
      <c r="G3" s="98"/>
      <c r="H3" s="98"/>
      <c r="I3" s="98"/>
    </row>
    <row r="4" spans="1:9" ht="12.75" customHeight="1" thickTop="1">
      <c r="A4" s="123"/>
      <c r="B4" s="123"/>
      <c r="C4" s="123"/>
      <c r="D4" s="123"/>
      <c r="E4" s="123"/>
      <c r="F4" s="123"/>
      <c r="G4" s="123"/>
      <c r="H4" s="123"/>
      <c r="I4" s="123"/>
    </row>
    <row r="5" spans="1:9" ht="12.75" customHeight="1">
      <c r="A5" s="120"/>
      <c r="B5" s="120"/>
      <c r="C5" s="120"/>
      <c r="D5" s="120"/>
      <c r="E5" s="120"/>
      <c r="F5" s="120"/>
      <c r="G5" s="120"/>
      <c r="H5" s="120"/>
      <c r="I5" s="120"/>
    </row>
    <row r="6" spans="1:9" ht="12.75" customHeight="1">
      <c r="A6" s="120"/>
      <c r="B6" s="120"/>
      <c r="C6" s="120"/>
      <c r="D6" s="120"/>
      <c r="E6" s="120"/>
      <c r="F6" s="120"/>
      <c r="G6" s="120"/>
      <c r="H6" s="120"/>
      <c r="I6" s="120"/>
    </row>
    <row r="7" spans="1:9" ht="12.75" customHeight="1">
      <c r="A7" s="181" t="s">
        <v>21</v>
      </c>
      <c r="B7" s="181"/>
      <c r="C7" s="181"/>
      <c r="D7" s="181"/>
      <c r="E7" s="181"/>
      <c r="F7" s="181"/>
      <c r="G7" s="181"/>
      <c r="H7" s="181"/>
      <c r="I7" s="181"/>
    </row>
    <row r="8" spans="1:9" ht="12.75" customHeight="1">
      <c r="A8" s="181"/>
      <c r="B8" s="181"/>
      <c r="C8" s="181"/>
      <c r="D8" s="181"/>
      <c r="E8" s="181"/>
      <c r="F8" s="181"/>
      <c r="G8" s="181"/>
      <c r="H8" s="181"/>
      <c r="I8" s="181"/>
    </row>
    <row r="9" spans="1:9" ht="12.75" customHeight="1">
      <c r="A9" s="121"/>
      <c r="B9" s="121"/>
      <c r="C9" s="121"/>
      <c r="D9" s="121"/>
      <c r="E9" s="121"/>
      <c r="F9" s="121"/>
      <c r="G9" s="121"/>
      <c r="H9" s="121"/>
      <c r="I9" s="121"/>
    </row>
    <row r="10" spans="1:9" ht="12.75" customHeight="1">
      <c r="A10" s="181" t="s">
        <v>22</v>
      </c>
      <c r="B10" s="181"/>
      <c r="C10" s="181"/>
      <c r="D10" s="181"/>
      <c r="E10" s="181"/>
      <c r="F10" s="181"/>
      <c r="G10" s="181"/>
      <c r="H10" s="181"/>
      <c r="I10" s="181"/>
    </row>
    <row r="11" spans="1:9" ht="12.75" customHeight="1">
      <c r="A11" s="181"/>
      <c r="B11" s="181"/>
      <c r="C11" s="181"/>
      <c r="D11" s="181"/>
      <c r="E11" s="181"/>
      <c r="F11" s="181"/>
      <c r="G11" s="181"/>
      <c r="H11" s="181"/>
      <c r="I11" s="181"/>
    </row>
    <row r="12" spans="1:9" ht="12.75" customHeight="1">
      <c r="A12" s="120"/>
      <c r="B12" s="120"/>
      <c r="C12" s="120"/>
      <c r="D12" s="120"/>
      <c r="E12" s="120"/>
      <c r="F12" s="120"/>
      <c r="G12" s="120"/>
      <c r="H12" s="120"/>
      <c r="I12" s="120"/>
    </row>
    <row r="13" spans="1:9" ht="12.75" customHeight="1">
      <c r="A13" s="120"/>
      <c r="B13" s="120"/>
      <c r="C13" s="120"/>
      <c r="D13" s="120"/>
      <c r="E13" s="120"/>
      <c r="F13" s="120"/>
      <c r="G13" s="120"/>
      <c r="H13" s="120"/>
      <c r="I13" s="120"/>
    </row>
    <row r="14" spans="1:9" ht="12.75" customHeight="1">
      <c r="A14" s="120"/>
      <c r="B14" s="120"/>
      <c r="C14" s="120"/>
      <c r="D14" s="120"/>
      <c r="E14" s="120"/>
      <c r="F14" s="120"/>
      <c r="G14" s="120"/>
      <c r="H14" s="120"/>
      <c r="I14" s="120"/>
    </row>
    <row r="15" spans="1:9" ht="12.75" customHeight="1">
      <c r="A15" s="181" t="s">
        <v>133</v>
      </c>
      <c r="B15" s="181"/>
      <c r="C15" s="181"/>
      <c r="D15" s="181"/>
      <c r="E15" s="181"/>
      <c r="F15" s="181"/>
      <c r="G15" s="181"/>
      <c r="H15" s="181"/>
      <c r="I15" s="181"/>
    </row>
    <row r="16" spans="1:9" ht="12.75" customHeight="1">
      <c r="A16" s="181"/>
      <c r="B16" s="181"/>
      <c r="C16" s="181"/>
      <c r="D16" s="181"/>
      <c r="E16" s="181"/>
      <c r="F16" s="181"/>
      <c r="G16" s="181"/>
      <c r="H16" s="181"/>
      <c r="I16" s="181"/>
    </row>
    <row r="17" spans="1:9" ht="12.75" customHeight="1">
      <c r="A17" s="181"/>
      <c r="B17" s="181"/>
      <c r="C17" s="181"/>
      <c r="D17" s="181"/>
      <c r="E17" s="181"/>
      <c r="F17" s="181"/>
      <c r="G17" s="181"/>
      <c r="H17" s="181"/>
      <c r="I17" s="181"/>
    </row>
    <row r="18" spans="1:9" ht="12.75" customHeight="1">
      <c r="A18" s="181"/>
      <c r="B18" s="181"/>
      <c r="C18" s="181"/>
      <c r="D18" s="181"/>
      <c r="E18" s="181"/>
      <c r="F18" s="181"/>
      <c r="G18" s="181"/>
      <c r="H18" s="181"/>
      <c r="I18" s="181"/>
    </row>
    <row r="19" spans="1:9" ht="12.75" customHeight="1">
      <c r="A19" s="122"/>
      <c r="B19" s="122"/>
      <c r="C19" s="122"/>
      <c r="D19" s="122"/>
      <c r="E19" s="122"/>
      <c r="F19" s="122"/>
      <c r="G19" s="122"/>
      <c r="H19" s="122"/>
      <c r="I19" s="122"/>
    </row>
    <row r="20" spans="1:9" ht="12.75" customHeight="1">
      <c r="A20" s="122"/>
      <c r="B20" s="122"/>
      <c r="C20" s="122"/>
      <c r="D20" s="122"/>
      <c r="E20" s="122"/>
      <c r="F20" s="122"/>
      <c r="G20" s="122"/>
      <c r="H20" s="122"/>
      <c r="I20" s="122"/>
    </row>
    <row r="21" spans="1:9" ht="12.75" customHeight="1">
      <c r="A21" s="181" t="s">
        <v>134</v>
      </c>
      <c r="B21" s="181"/>
      <c r="C21" s="181"/>
      <c r="D21" s="181"/>
      <c r="E21" s="181"/>
      <c r="F21" s="181"/>
      <c r="G21" s="181"/>
      <c r="H21" s="181"/>
      <c r="I21" s="181"/>
    </row>
    <row r="22" spans="1:9" ht="12.75" customHeight="1">
      <c r="A22" s="181"/>
      <c r="B22" s="181"/>
      <c r="C22" s="181"/>
      <c r="D22" s="181"/>
      <c r="E22" s="181"/>
      <c r="F22" s="181"/>
      <c r="G22" s="181"/>
      <c r="H22" s="181"/>
      <c r="I22" s="181"/>
    </row>
    <row r="23" spans="1:9" ht="12.75" customHeight="1">
      <c r="A23" s="181"/>
      <c r="B23" s="181"/>
      <c r="C23" s="181"/>
      <c r="D23" s="181"/>
      <c r="E23" s="181"/>
      <c r="F23" s="181"/>
      <c r="G23" s="181"/>
      <c r="H23" s="181"/>
      <c r="I23" s="181"/>
    </row>
    <row r="24" spans="1:9" ht="12.75" customHeight="1">
      <c r="A24" s="181"/>
      <c r="B24" s="181"/>
      <c r="C24" s="181"/>
      <c r="D24" s="181"/>
      <c r="E24" s="181"/>
      <c r="F24" s="181"/>
      <c r="G24" s="181"/>
      <c r="H24" s="181"/>
      <c r="I24" s="181"/>
    </row>
    <row r="25" spans="1:9" ht="12.75" customHeight="1">
      <c r="A25" s="120"/>
      <c r="B25" s="120"/>
      <c r="C25" s="120"/>
      <c r="D25" s="120"/>
      <c r="E25" s="120"/>
      <c r="F25" s="120"/>
      <c r="G25" s="120"/>
      <c r="H25" s="120"/>
      <c r="I25" s="120"/>
    </row>
    <row r="26" spans="1:9" ht="12.75" customHeight="1" thickBot="1">
      <c r="A26" s="124"/>
      <c r="B26" s="124"/>
      <c r="C26" s="124"/>
      <c r="D26" s="124"/>
      <c r="E26" s="124"/>
      <c r="F26" s="124"/>
      <c r="G26" s="124"/>
      <c r="H26" s="124"/>
      <c r="I26" s="124"/>
    </row>
    <row r="27" spans="1:9" ht="12.75" customHeight="1" thickTop="1">
      <c r="A27" s="98"/>
      <c r="B27" s="98"/>
      <c r="C27" s="98"/>
      <c r="D27" s="98"/>
      <c r="E27" s="98"/>
      <c r="F27" s="98"/>
      <c r="G27" s="98"/>
      <c r="H27" s="98"/>
      <c r="I27" s="98"/>
    </row>
    <row r="28" spans="1:9" ht="12.75" customHeight="1">
      <c r="A28" s="18"/>
      <c r="B28" s="18"/>
      <c r="C28" s="18"/>
      <c r="D28" s="18"/>
      <c r="E28" s="18"/>
      <c r="F28" s="18"/>
      <c r="G28" s="18"/>
      <c r="H28" s="18"/>
      <c r="I28" s="18"/>
    </row>
    <row r="29" spans="1:9" ht="12.75" customHeight="1">
      <c r="A29" s="18"/>
      <c r="B29" s="18"/>
      <c r="C29" s="18"/>
      <c r="D29" s="18"/>
      <c r="E29" s="18"/>
      <c r="F29" s="18"/>
      <c r="G29" s="18"/>
      <c r="H29" s="18"/>
      <c r="I29" s="18"/>
    </row>
    <row r="30" spans="1:9" ht="12.75" customHeight="1">
      <c r="A30" s="18"/>
      <c r="B30" s="18"/>
      <c r="C30" s="18"/>
      <c r="D30" s="18"/>
      <c r="E30" s="18"/>
      <c r="F30" s="18"/>
      <c r="G30" s="18"/>
      <c r="H30" s="18"/>
      <c r="I30" s="18"/>
    </row>
    <row r="31" spans="1:9" ht="12.75" customHeight="1">
      <c r="A31" s="18"/>
      <c r="B31" s="18"/>
      <c r="C31" s="18"/>
      <c r="D31" s="18"/>
      <c r="E31" s="18"/>
      <c r="F31" s="18"/>
      <c r="G31" s="18"/>
      <c r="H31" s="18"/>
      <c r="I31" s="18"/>
    </row>
    <row r="32" spans="1:9" ht="12.75" customHeight="1">
      <c r="A32" s="18"/>
      <c r="B32" s="18"/>
      <c r="C32" s="18"/>
      <c r="D32" s="18"/>
      <c r="E32" s="18"/>
      <c r="F32" s="18"/>
      <c r="G32" s="18"/>
      <c r="H32" s="18"/>
      <c r="I32" s="18"/>
    </row>
    <row r="33" spans="1:9" ht="12.75" customHeight="1">
      <c r="A33" s="18"/>
      <c r="B33" s="18"/>
      <c r="C33" s="18"/>
      <c r="D33" s="18"/>
      <c r="E33" s="18"/>
      <c r="F33" s="18"/>
      <c r="G33" s="18"/>
      <c r="H33" s="18"/>
      <c r="I33" s="18"/>
    </row>
    <row r="34" spans="1:9" ht="12.75" customHeight="1">
      <c r="A34" s="18"/>
      <c r="B34" s="18"/>
      <c r="C34" s="18"/>
      <c r="D34" s="18"/>
      <c r="E34" s="18"/>
      <c r="F34" s="18"/>
      <c r="G34" s="18"/>
      <c r="H34" s="18"/>
      <c r="I34" s="18"/>
    </row>
    <row r="35" spans="1:9" ht="12.75" customHeight="1">
      <c r="A35" s="18"/>
      <c r="B35" s="18"/>
      <c r="C35" s="18"/>
      <c r="D35" s="18"/>
      <c r="E35" s="18"/>
      <c r="F35" s="18"/>
      <c r="G35" s="18"/>
      <c r="H35" s="18"/>
      <c r="I35" s="18"/>
    </row>
    <row r="36" spans="1:9" ht="12.75" customHeight="1">
      <c r="A36" s="18"/>
      <c r="B36" s="18"/>
      <c r="C36" s="18"/>
      <c r="D36" s="18"/>
      <c r="E36" s="18"/>
      <c r="F36" s="18"/>
      <c r="G36" s="18"/>
      <c r="H36" s="18"/>
      <c r="I36" s="18"/>
    </row>
    <row r="37" spans="1:9" ht="12.75" customHeight="1">
      <c r="A37" s="18"/>
      <c r="B37" s="18"/>
      <c r="C37" s="18"/>
      <c r="D37" s="18"/>
      <c r="E37" s="18"/>
      <c r="F37" s="18"/>
      <c r="G37" s="18"/>
      <c r="H37" s="18"/>
      <c r="I37" s="18"/>
    </row>
    <row r="38" spans="1:9" ht="12.75" customHeight="1">
      <c r="A38" s="18"/>
      <c r="B38" s="18"/>
      <c r="C38" s="18"/>
      <c r="D38" s="18"/>
      <c r="E38" s="18"/>
      <c r="F38" s="18"/>
      <c r="G38" s="18"/>
      <c r="H38" s="18"/>
      <c r="I38" s="18"/>
    </row>
    <row r="39" spans="1:9" ht="12.75" customHeight="1">
      <c r="A39" s="18"/>
      <c r="B39" s="18"/>
      <c r="C39" s="18"/>
      <c r="D39" s="18"/>
      <c r="E39" s="18"/>
      <c r="F39" s="18"/>
      <c r="G39" s="18"/>
      <c r="H39" s="18"/>
      <c r="I39" s="18"/>
    </row>
    <row r="40" spans="1:9" ht="12.75" customHeight="1">
      <c r="A40" s="18"/>
      <c r="B40" s="18"/>
      <c r="C40" s="18"/>
      <c r="D40" s="18"/>
      <c r="E40" s="18"/>
      <c r="F40" s="18"/>
      <c r="G40" s="18"/>
      <c r="H40" s="18"/>
      <c r="I40" s="18"/>
    </row>
    <row r="41" spans="1:9" ht="12.75" customHeight="1">
      <c r="A41" s="18"/>
      <c r="B41" s="18"/>
      <c r="C41" s="18"/>
      <c r="D41" s="18"/>
      <c r="E41" s="18"/>
      <c r="F41" s="18"/>
      <c r="G41" s="18"/>
      <c r="H41" s="18"/>
      <c r="I41" s="18"/>
    </row>
    <row r="42" spans="1:9" ht="12.75" customHeight="1">
      <c r="A42" s="18"/>
      <c r="B42" s="18"/>
      <c r="C42" s="18"/>
      <c r="D42" s="18"/>
      <c r="E42" s="18"/>
      <c r="F42" s="18"/>
      <c r="G42" s="18"/>
      <c r="H42" s="18"/>
      <c r="I42" s="18"/>
    </row>
    <row r="43" spans="1:9" ht="12.75" customHeight="1">
      <c r="A43" s="18"/>
      <c r="B43" s="18"/>
      <c r="C43" s="18"/>
      <c r="D43" s="18"/>
      <c r="E43" s="18"/>
      <c r="F43" s="18"/>
      <c r="G43" s="18"/>
      <c r="H43" s="18"/>
      <c r="I43" s="18"/>
    </row>
    <row r="44" spans="1:9" ht="12.75" customHeight="1">
      <c r="A44" s="18"/>
      <c r="B44" s="18"/>
      <c r="C44" s="18"/>
      <c r="D44" s="18"/>
      <c r="E44" s="18"/>
      <c r="F44" s="18"/>
      <c r="G44" s="18"/>
      <c r="H44" s="18"/>
      <c r="I44" s="18"/>
    </row>
    <row r="45" spans="1:9" ht="12.75" customHeight="1">
      <c r="A45" s="18"/>
      <c r="B45" s="18"/>
      <c r="C45" s="18"/>
      <c r="D45" s="18"/>
      <c r="E45" s="18"/>
      <c r="F45" s="18"/>
      <c r="G45" s="18"/>
      <c r="H45" s="18"/>
      <c r="I45" s="18"/>
    </row>
    <row r="46" spans="1:9" ht="12.75" customHeight="1">
      <c r="A46" s="18"/>
      <c r="B46" s="18"/>
      <c r="C46" s="18"/>
      <c r="D46" s="18"/>
      <c r="E46" s="18"/>
      <c r="F46" s="18"/>
      <c r="G46" s="18"/>
      <c r="H46" s="18"/>
      <c r="I46" s="18"/>
    </row>
    <row r="47" spans="1:9" ht="12.75" customHeight="1">
      <c r="A47" s="18"/>
      <c r="B47" s="18"/>
      <c r="C47" s="18"/>
      <c r="D47" s="18"/>
      <c r="E47" s="18"/>
      <c r="F47" s="18"/>
      <c r="G47" s="18"/>
      <c r="H47" s="18"/>
      <c r="I47" s="18"/>
    </row>
    <row r="48" spans="1:9" ht="12.75" customHeight="1">
      <c r="A48" s="18"/>
      <c r="B48" s="18"/>
      <c r="C48" s="18"/>
      <c r="D48" s="18"/>
      <c r="E48" s="18"/>
      <c r="F48" s="18"/>
      <c r="G48" s="18"/>
      <c r="H48" s="18"/>
      <c r="I48" s="18"/>
    </row>
    <row r="49" spans="1:9" ht="12.75" customHeight="1">
      <c r="A49" s="18"/>
      <c r="B49" s="18"/>
      <c r="C49" s="18"/>
      <c r="D49" s="18"/>
      <c r="E49" s="18"/>
      <c r="F49" s="18"/>
      <c r="G49" s="18"/>
      <c r="H49" s="18"/>
      <c r="I49" s="18"/>
    </row>
    <row r="50" spans="1:9" ht="12.75" customHeight="1">
      <c r="A50" s="18"/>
      <c r="B50" s="18"/>
      <c r="C50" s="18"/>
      <c r="D50" s="18"/>
      <c r="E50" s="18"/>
      <c r="F50" s="18"/>
      <c r="G50" s="18"/>
      <c r="H50" s="18"/>
      <c r="I50" s="18"/>
    </row>
    <row r="51" spans="1:9" ht="12.75" customHeight="1">
      <c r="A51" s="18"/>
      <c r="B51" s="18"/>
      <c r="C51" s="18"/>
      <c r="D51" s="18"/>
      <c r="E51" s="18"/>
      <c r="F51" s="18"/>
      <c r="G51" s="18"/>
      <c r="H51" s="18"/>
      <c r="I51" s="18"/>
    </row>
    <row r="52" spans="1:9" ht="12.75" customHeight="1">
      <c r="A52" s="18"/>
      <c r="B52" s="18"/>
      <c r="C52" s="18"/>
      <c r="D52" s="18"/>
      <c r="E52" s="18"/>
      <c r="F52" s="18"/>
      <c r="G52" s="18"/>
      <c r="H52" s="18"/>
      <c r="I52" s="18"/>
    </row>
    <row r="53" spans="1:9" ht="12.75" customHeight="1">
      <c r="A53" s="18"/>
      <c r="B53" s="18"/>
      <c r="C53" s="18"/>
      <c r="D53" s="18"/>
      <c r="E53" s="18"/>
      <c r="F53" s="18"/>
      <c r="G53" s="18"/>
      <c r="H53" s="18"/>
      <c r="I53" s="18"/>
    </row>
    <row r="54" spans="1:9" ht="12.75" customHeight="1">
      <c r="A54" s="18"/>
      <c r="B54" s="18"/>
      <c r="C54" s="18"/>
      <c r="D54" s="18"/>
      <c r="E54" s="18"/>
      <c r="F54" s="18"/>
      <c r="G54" s="18"/>
      <c r="H54" s="18"/>
      <c r="I54" s="18"/>
    </row>
  </sheetData>
  <mergeCells count="4">
    <mergeCell ref="A7:I8"/>
    <mergeCell ref="A10:I11"/>
    <mergeCell ref="A15:I18"/>
    <mergeCell ref="A21:I24"/>
  </mergeCells>
  <phoneticPr fontId="1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2:P106"/>
  <sheetViews>
    <sheetView showGridLines="0" zoomScaleNormal="100" workbookViewId="0"/>
  </sheetViews>
  <sheetFormatPr defaultColWidth="9.28515625" defaultRowHeight="12.75"/>
  <cols>
    <col min="1" max="1" width="5.28515625" style="21" customWidth="1"/>
    <col min="2" max="2" width="46.5703125" style="21" customWidth="1"/>
    <col min="3" max="8" width="12.7109375" style="21" customWidth="1"/>
    <col min="9" max="9" width="15.7109375" style="21" customWidth="1"/>
    <col min="10" max="10" width="17.42578125" style="21" customWidth="1"/>
    <col min="11" max="12" width="15.7109375" style="21" customWidth="1"/>
    <col min="13" max="13" width="24.28515625" style="20" customWidth="1"/>
    <col min="14" max="14" width="11.42578125" style="21" bestFit="1" customWidth="1"/>
    <col min="15" max="16384" width="9.28515625" style="21"/>
  </cols>
  <sheetData>
    <row r="2" spans="1:16" ht="19.899999999999999" customHeight="1"/>
    <row r="3" spans="1:16" ht="19.899999999999999" customHeight="1">
      <c r="A3" s="19"/>
      <c r="B3" s="19"/>
      <c r="C3" s="35"/>
    </row>
    <row r="4" spans="1:16" ht="30.2" customHeight="1">
      <c r="A4" s="183" t="s">
        <v>363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9"/>
    </row>
    <row r="5" spans="1:16" ht="20.100000000000001" customHeight="1">
      <c r="A5" s="187" t="s">
        <v>364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22"/>
    </row>
    <row r="6" spans="1:16" s="24" customFormat="1" ht="32.25" customHeight="1">
      <c r="A6" s="188" t="s">
        <v>126</v>
      </c>
      <c r="B6" s="189" t="s">
        <v>127</v>
      </c>
      <c r="C6" s="186" t="s">
        <v>122</v>
      </c>
      <c r="D6" s="186"/>
      <c r="E6" s="186"/>
      <c r="F6" s="186" t="s">
        <v>123</v>
      </c>
      <c r="G6" s="186"/>
      <c r="H6" s="186"/>
      <c r="I6" s="186" t="s">
        <v>242</v>
      </c>
      <c r="J6" s="186" t="s">
        <v>243</v>
      </c>
      <c r="K6" s="186" t="s">
        <v>125</v>
      </c>
      <c r="L6" s="186" t="s">
        <v>256</v>
      </c>
      <c r="M6" s="23"/>
    </row>
    <row r="7" spans="1:16" s="26" customFormat="1" ht="95.1" customHeight="1">
      <c r="A7" s="188"/>
      <c r="B7" s="189"/>
      <c r="C7" s="53" t="s">
        <v>20</v>
      </c>
      <c r="D7" s="53" t="s">
        <v>19</v>
      </c>
      <c r="E7" s="53" t="s">
        <v>67</v>
      </c>
      <c r="F7" s="53" t="s">
        <v>20</v>
      </c>
      <c r="G7" s="53" t="s">
        <v>19</v>
      </c>
      <c r="H7" s="53" t="s">
        <v>67</v>
      </c>
      <c r="I7" s="186"/>
      <c r="J7" s="186"/>
      <c r="K7" s="186"/>
      <c r="L7" s="186"/>
      <c r="M7" s="23"/>
    </row>
    <row r="8" spans="1:16" s="26" customFormat="1" ht="15" customHeight="1">
      <c r="A8" s="57" t="s">
        <v>10</v>
      </c>
      <c r="B8" s="58" t="s">
        <v>260</v>
      </c>
      <c r="C8" s="59">
        <v>15984</v>
      </c>
      <c r="D8" s="59">
        <v>18486</v>
      </c>
      <c r="E8" s="60">
        <f>+D8+C8</f>
        <v>34470</v>
      </c>
      <c r="F8" s="59">
        <v>116483</v>
      </c>
      <c r="G8" s="59">
        <v>121632</v>
      </c>
      <c r="H8" s="60">
        <f>+G8+F8</f>
        <v>238115</v>
      </c>
      <c r="I8" s="61">
        <f>+E8/$E$97*100</f>
        <v>0.66810767562102813</v>
      </c>
      <c r="J8" s="61">
        <v>29.790507138659382</v>
      </c>
      <c r="K8" s="61">
        <f>+H8/$H$97*100</f>
        <v>0.71027994005268924</v>
      </c>
      <c r="L8" s="61">
        <f>+H8/E8</f>
        <v>6.9078909196402671</v>
      </c>
      <c r="M8" s="28"/>
      <c r="N8" s="126"/>
      <c r="O8" s="126"/>
      <c r="P8" s="126"/>
    </row>
    <row r="9" spans="1:16" s="26" customFormat="1" ht="15" customHeight="1">
      <c r="A9" s="62" t="s">
        <v>11</v>
      </c>
      <c r="B9" s="63" t="s">
        <v>261</v>
      </c>
      <c r="C9" s="64">
        <v>10357</v>
      </c>
      <c r="D9" s="64">
        <v>1948</v>
      </c>
      <c r="E9" s="65">
        <f t="shared" ref="E9:E72" si="0">+D9+C9</f>
        <v>12305</v>
      </c>
      <c r="F9" s="64">
        <v>69614</v>
      </c>
      <c r="G9" s="64">
        <v>13915</v>
      </c>
      <c r="H9" s="65">
        <f t="shared" ref="H9:H72" si="1">+G9+F9</f>
        <v>83529</v>
      </c>
      <c r="I9" s="66">
        <f t="shared" ref="I9:I72" si="2">+E9/$E$97*100</f>
        <v>0.23849912818441399</v>
      </c>
      <c r="J9" s="66">
        <v>37.795251405227752</v>
      </c>
      <c r="K9" s="66">
        <f t="shared" ref="K9:K72" si="3">+H9/$H$97*100</f>
        <v>0.24916100670961963</v>
      </c>
      <c r="L9" s="66">
        <f t="shared" ref="L9:L72" si="4">+H9/E9</f>
        <v>6.7882161722876884</v>
      </c>
      <c r="M9" s="28"/>
      <c r="N9" s="126"/>
      <c r="O9" s="126"/>
      <c r="P9" s="126"/>
    </row>
    <row r="10" spans="1:16" s="26" customFormat="1" ht="15" customHeight="1">
      <c r="A10" s="57" t="s">
        <v>12</v>
      </c>
      <c r="B10" s="58" t="s">
        <v>262</v>
      </c>
      <c r="C10" s="59">
        <v>3047</v>
      </c>
      <c r="D10" s="59">
        <v>1175</v>
      </c>
      <c r="E10" s="60">
        <f t="shared" si="0"/>
        <v>4222</v>
      </c>
      <c r="F10" s="59">
        <v>21245</v>
      </c>
      <c r="G10" s="59">
        <v>6468</v>
      </c>
      <c r="H10" s="60">
        <f t="shared" si="1"/>
        <v>27713</v>
      </c>
      <c r="I10" s="61">
        <f t="shared" si="2"/>
        <v>8.18320454445019E-2</v>
      </c>
      <c r="J10" s="61">
        <v>27.519228262286532</v>
      </c>
      <c r="K10" s="61">
        <f t="shared" si="3"/>
        <v>8.2665888241732682E-2</v>
      </c>
      <c r="L10" s="61">
        <f t="shared" si="4"/>
        <v>6.563950734249171</v>
      </c>
      <c r="M10" s="28"/>
      <c r="N10" s="126"/>
      <c r="O10" s="126"/>
      <c r="P10" s="126"/>
    </row>
    <row r="11" spans="1:16" s="26" customFormat="1" ht="15" customHeight="1">
      <c r="A11" s="62" t="s">
        <v>14</v>
      </c>
      <c r="B11" s="63" t="s">
        <v>263</v>
      </c>
      <c r="C11" s="64">
        <v>23139</v>
      </c>
      <c r="D11" s="64">
        <v>412</v>
      </c>
      <c r="E11" s="65">
        <f t="shared" si="0"/>
        <v>23551</v>
      </c>
      <c r="F11" s="64">
        <v>130721</v>
      </c>
      <c r="G11" s="64">
        <v>3150</v>
      </c>
      <c r="H11" s="65">
        <f t="shared" si="1"/>
        <v>133871</v>
      </c>
      <c r="I11" s="66">
        <f t="shared" si="2"/>
        <v>0.45647240697855618</v>
      </c>
      <c r="J11" s="66">
        <v>62.891553395465593</v>
      </c>
      <c r="K11" s="66">
        <f t="shared" si="3"/>
        <v>0.39932757640129163</v>
      </c>
      <c r="L11" s="66">
        <f t="shared" si="4"/>
        <v>5.684302152774829</v>
      </c>
      <c r="M11" s="28"/>
      <c r="N11" s="126"/>
      <c r="O11" s="126"/>
      <c r="P11" s="126"/>
    </row>
    <row r="12" spans="1:16" s="26" customFormat="1" ht="15" customHeight="1">
      <c r="A12" s="57" t="s">
        <v>15</v>
      </c>
      <c r="B12" s="58" t="s">
        <v>264</v>
      </c>
      <c r="C12" s="59">
        <v>835</v>
      </c>
      <c r="D12" s="59">
        <v>91</v>
      </c>
      <c r="E12" s="60">
        <f t="shared" si="0"/>
        <v>926</v>
      </c>
      <c r="F12" s="59">
        <v>5644</v>
      </c>
      <c r="G12" s="59">
        <v>596</v>
      </c>
      <c r="H12" s="60">
        <f t="shared" si="1"/>
        <v>6240</v>
      </c>
      <c r="I12" s="61">
        <f t="shared" si="2"/>
        <v>1.7948004282711691E-2</v>
      </c>
      <c r="J12" s="61">
        <v>38.487115544472147</v>
      </c>
      <c r="K12" s="61">
        <f t="shared" si="3"/>
        <v>1.8613471750745566E-2</v>
      </c>
      <c r="L12" s="61">
        <f t="shared" si="4"/>
        <v>6.7386609071274295</v>
      </c>
      <c r="M12" s="28"/>
      <c r="N12" s="126"/>
      <c r="O12" s="126"/>
      <c r="P12" s="126"/>
    </row>
    <row r="13" spans="1:16" s="26" customFormat="1" ht="15" customHeight="1">
      <c r="A13" s="62" t="s">
        <v>16</v>
      </c>
      <c r="B13" s="63" t="s">
        <v>265</v>
      </c>
      <c r="C13" s="64">
        <v>11489</v>
      </c>
      <c r="D13" s="64">
        <v>666</v>
      </c>
      <c r="E13" s="65">
        <f t="shared" si="0"/>
        <v>12155</v>
      </c>
      <c r="F13" s="64">
        <v>71548</v>
      </c>
      <c r="G13" s="64">
        <v>4402</v>
      </c>
      <c r="H13" s="65">
        <f t="shared" si="1"/>
        <v>75950</v>
      </c>
      <c r="I13" s="66">
        <f t="shared" si="2"/>
        <v>0.23559178407814321</v>
      </c>
      <c r="J13" s="66">
        <v>37.464554308963137</v>
      </c>
      <c r="K13" s="66">
        <f t="shared" si="3"/>
        <v>0.22655339414569325</v>
      </c>
      <c r="L13" s="66">
        <f t="shared" si="4"/>
        <v>6.2484574249280129</v>
      </c>
      <c r="M13" s="28"/>
      <c r="N13" s="126"/>
      <c r="O13" s="126"/>
      <c r="P13" s="126"/>
    </row>
    <row r="14" spans="1:16" s="26" customFormat="1" ht="15" customHeight="1">
      <c r="A14" s="57" t="s">
        <v>17</v>
      </c>
      <c r="B14" s="58" t="s">
        <v>266</v>
      </c>
      <c r="C14" s="59">
        <v>16378</v>
      </c>
      <c r="D14" s="59">
        <v>1293</v>
      </c>
      <c r="E14" s="60">
        <f t="shared" si="0"/>
        <v>17671</v>
      </c>
      <c r="F14" s="59">
        <v>111445</v>
      </c>
      <c r="G14" s="59">
        <v>10056</v>
      </c>
      <c r="H14" s="60">
        <f t="shared" si="1"/>
        <v>121501</v>
      </c>
      <c r="I14" s="61">
        <f t="shared" si="2"/>
        <v>0.34250451801274118</v>
      </c>
      <c r="J14" s="61">
        <v>30.981643494573696</v>
      </c>
      <c r="K14" s="61">
        <f t="shared" si="3"/>
        <v>0.36242875499797073</v>
      </c>
      <c r="L14" s="61">
        <f t="shared" si="4"/>
        <v>6.8757285948729558</v>
      </c>
      <c r="M14" s="28"/>
      <c r="N14" s="126"/>
      <c r="O14" s="126"/>
      <c r="P14" s="126"/>
    </row>
    <row r="15" spans="1:16" s="26" customFormat="1" ht="15" customHeight="1">
      <c r="A15" s="62" t="s">
        <v>18</v>
      </c>
      <c r="B15" s="63" t="s">
        <v>267</v>
      </c>
      <c r="C15" s="64">
        <v>3780</v>
      </c>
      <c r="D15" s="64">
        <v>475</v>
      </c>
      <c r="E15" s="65">
        <f t="shared" si="0"/>
        <v>4255</v>
      </c>
      <c r="F15" s="64">
        <v>25528</v>
      </c>
      <c r="G15" s="64">
        <v>3333</v>
      </c>
      <c r="H15" s="65">
        <f t="shared" si="1"/>
        <v>28861</v>
      </c>
      <c r="I15" s="66">
        <f t="shared" si="2"/>
        <v>8.2471661147881486E-2</v>
      </c>
      <c r="J15" s="66">
        <v>32.453664861566622</v>
      </c>
      <c r="K15" s="66">
        <f t="shared" si="3"/>
        <v>8.6090289775363427E-2</v>
      </c>
      <c r="L15" s="66">
        <f t="shared" si="4"/>
        <v>6.7828437132784956</v>
      </c>
      <c r="M15" s="28"/>
      <c r="N15" s="126"/>
      <c r="O15" s="126"/>
      <c r="P15" s="126"/>
    </row>
    <row r="16" spans="1:16" s="26" customFormat="1" ht="15" customHeight="1">
      <c r="A16" s="99">
        <v>10</v>
      </c>
      <c r="B16" s="58" t="s">
        <v>268</v>
      </c>
      <c r="C16" s="59">
        <v>110551</v>
      </c>
      <c r="D16" s="59">
        <v>118953</v>
      </c>
      <c r="E16" s="60">
        <f t="shared" si="0"/>
        <v>229504</v>
      </c>
      <c r="F16" s="59">
        <v>698249</v>
      </c>
      <c r="G16" s="59">
        <v>667330</v>
      </c>
      <c r="H16" s="60">
        <f t="shared" si="1"/>
        <v>1365579</v>
      </c>
      <c r="I16" s="61">
        <f t="shared" si="2"/>
        <v>4.4483140117704796</v>
      </c>
      <c r="J16" s="61">
        <v>42.652076627441069</v>
      </c>
      <c r="K16" s="61">
        <f t="shared" si="3"/>
        <v>4.0734240608832346</v>
      </c>
      <c r="L16" s="61">
        <f t="shared" si="4"/>
        <v>5.9501315881204686</v>
      </c>
      <c r="M16" s="28"/>
      <c r="N16" s="126"/>
      <c r="O16" s="126"/>
      <c r="P16" s="126"/>
    </row>
    <row r="17" spans="1:16" s="26" customFormat="1" ht="15" customHeight="1">
      <c r="A17" s="100">
        <v>11</v>
      </c>
      <c r="B17" s="63" t="s">
        <v>269</v>
      </c>
      <c r="C17" s="64">
        <v>6191</v>
      </c>
      <c r="D17" s="64">
        <v>1678</v>
      </c>
      <c r="E17" s="65">
        <f t="shared" si="0"/>
        <v>7869</v>
      </c>
      <c r="F17" s="64">
        <v>40050</v>
      </c>
      <c r="G17" s="64">
        <v>10023</v>
      </c>
      <c r="H17" s="65">
        <f t="shared" si="1"/>
        <v>50073</v>
      </c>
      <c r="I17" s="66">
        <f t="shared" si="2"/>
        <v>0.15251927181496577</v>
      </c>
      <c r="J17" s="66">
        <v>46.372797454181153</v>
      </c>
      <c r="K17" s="66">
        <f t="shared" si="3"/>
        <v>0.14936416201523764</v>
      </c>
      <c r="L17" s="66">
        <f t="shared" si="4"/>
        <v>6.3633244376667939</v>
      </c>
      <c r="M17" s="28"/>
      <c r="N17" s="126"/>
      <c r="O17" s="126"/>
      <c r="P17" s="126"/>
    </row>
    <row r="18" spans="1:16" s="26" customFormat="1" ht="15" customHeight="1">
      <c r="A18" s="99">
        <v>12</v>
      </c>
      <c r="B18" s="58" t="s">
        <v>270</v>
      </c>
      <c r="C18" s="59">
        <v>2434</v>
      </c>
      <c r="D18" s="59">
        <v>943</v>
      </c>
      <c r="E18" s="60">
        <f t="shared" si="0"/>
        <v>3377</v>
      </c>
      <c r="F18" s="59">
        <v>14316</v>
      </c>
      <c r="G18" s="59">
        <v>4769</v>
      </c>
      <c r="H18" s="60">
        <f t="shared" si="1"/>
        <v>19085</v>
      </c>
      <c r="I18" s="61">
        <f t="shared" si="2"/>
        <v>6.5454006979176443E-2</v>
      </c>
      <c r="J18" s="61">
        <v>55.62510294844342</v>
      </c>
      <c r="K18" s="61">
        <f t="shared" si="3"/>
        <v>5.692918403252871E-2</v>
      </c>
      <c r="L18" s="61">
        <f t="shared" si="4"/>
        <v>5.6514657980456029</v>
      </c>
      <c r="M18" s="28"/>
      <c r="N18" s="126"/>
      <c r="O18" s="126"/>
      <c r="P18" s="126"/>
    </row>
    <row r="19" spans="1:16" s="26" customFormat="1" ht="15" customHeight="1">
      <c r="A19" s="100">
        <v>13</v>
      </c>
      <c r="B19" s="63" t="s">
        <v>271</v>
      </c>
      <c r="C19" s="64">
        <v>106169</v>
      </c>
      <c r="D19" s="64">
        <v>73842</v>
      </c>
      <c r="E19" s="65">
        <f t="shared" si="0"/>
        <v>180011</v>
      </c>
      <c r="F19" s="64">
        <v>627714</v>
      </c>
      <c r="G19" s="64">
        <v>422773</v>
      </c>
      <c r="H19" s="65">
        <f t="shared" si="1"/>
        <v>1050487</v>
      </c>
      <c r="I19" s="66">
        <f t="shared" si="2"/>
        <v>3.4890261327594105</v>
      </c>
      <c r="J19" s="66">
        <v>46.791227700793584</v>
      </c>
      <c r="K19" s="66">
        <f t="shared" si="3"/>
        <v>3.1335272594592083</v>
      </c>
      <c r="L19" s="66">
        <f t="shared" si="4"/>
        <v>5.8356822638616528</v>
      </c>
      <c r="M19" s="28"/>
      <c r="N19" s="126"/>
      <c r="O19" s="126"/>
      <c r="P19" s="126"/>
    </row>
    <row r="20" spans="1:16" s="26" customFormat="1" ht="15" customHeight="1">
      <c r="A20" s="99">
        <v>14</v>
      </c>
      <c r="B20" s="58" t="s">
        <v>272</v>
      </c>
      <c r="C20" s="59">
        <v>53728</v>
      </c>
      <c r="D20" s="59">
        <v>140039</v>
      </c>
      <c r="E20" s="60">
        <f t="shared" si="0"/>
        <v>193767</v>
      </c>
      <c r="F20" s="59">
        <v>405617</v>
      </c>
      <c r="G20" s="59">
        <v>878792</v>
      </c>
      <c r="H20" s="60">
        <f t="shared" si="1"/>
        <v>1284409</v>
      </c>
      <c r="I20" s="61">
        <f t="shared" si="2"/>
        <v>3.7556489695984845</v>
      </c>
      <c r="J20" s="61">
        <v>33.717138462180955</v>
      </c>
      <c r="K20" s="61">
        <f t="shared" si="3"/>
        <v>3.8312997817152827</v>
      </c>
      <c r="L20" s="61">
        <f t="shared" si="4"/>
        <v>6.628626133448936</v>
      </c>
      <c r="M20" s="28"/>
      <c r="N20" s="126"/>
      <c r="O20" s="126"/>
      <c r="P20" s="126"/>
    </row>
    <row r="21" spans="1:16" s="26" customFormat="1" ht="15" customHeight="1">
      <c r="A21" s="100">
        <v>15</v>
      </c>
      <c r="B21" s="63" t="s">
        <v>273</v>
      </c>
      <c r="C21" s="64">
        <v>8586</v>
      </c>
      <c r="D21" s="64">
        <v>6225</v>
      </c>
      <c r="E21" s="65">
        <f t="shared" si="0"/>
        <v>14811</v>
      </c>
      <c r="F21" s="64">
        <v>70443</v>
      </c>
      <c r="G21" s="64">
        <v>44867</v>
      </c>
      <c r="H21" s="65">
        <f t="shared" si="1"/>
        <v>115310</v>
      </c>
      <c r="I21" s="66">
        <f t="shared" si="2"/>
        <v>0.28707115705317804</v>
      </c>
      <c r="J21" s="66">
        <v>23.702150812956088</v>
      </c>
      <c r="K21" s="66">
        <f t="shared" si="3"/>
        <v>0.34396144672731915</v>
      </c>
      <c r="L21" s="66">
        <f t="shared" si="4"/>
        <v>7.7854297481601513</v>
      </c>
      <c r="M21" s="28"/>
      <c r="N21" s="126"/>
      <c r="O21" s="126"/>
      <c r="P21" s="126"/>
    </row>
    <row r="22" spans="1:16" s="26" customFormat="1" ht="15" customHeight="1">
      <c r="A22" s="99">
        <v>16</v>
      </c>
      <c r="B22" s="58" t="s">
        <v>274</v>
      </c>
      <c r="C22" s="59">
        <v>20369</v>
      </c>
      <c r="D22" s="59">
        <v>4875</v>
      </c>
      <c r="E22" s="60">
        <f t="shared" si="0"/>
        <v>25244</v>
      </c>
      <c r="F22" s="59">
        <v>143104</v>
      </c>
      <c r="G22" s="59">
        <v>30649</v>
      </c>
      <c r="H22" s="60">
        <f t="shared" si="1"/>
        <v>173753</v>
      </c>
      <c r="I22" s="61">
        <f t="shared" si="2"/>
        <v>0.4892866307913325</v>
      </c>
      <c r="J22" s="61">
        <v>37.880584024849568</v>
      </c>
      <c r="K22" s="61">
        <f t="shared" si="3"/>
        <v>0.51829271748514338</v>
      </c>
      <c r="L22" s="61">
        <f t="shared" si="4"/>
        <v>6.8829424813817148</v>
      </c>
      <c r="M22" s="28"/>
      <c r="N22" s="126"/>
      <c r="O22" s="126"/>
      <c r="P22" s="126"/>
    </row>
    <row r="23" spans="1:16" s="26" customFormat="1" ht="15" customHeight="1">
      <c r="A23" s="100">
        <v>17</v>
      </c>
      <c r="B23" s="63" t="s">
        <v>275</v>
      </c>
      <c r="C23" s="64">
        <v>22275</v>
      </c>
      <c r="D23" s="64">
        <v>6798</v>
      </c>
      <c r="E23" s="65">
        <f t="shared" si="0"/>
        <v>29073</v>
      </c>
      <c r="F23" s="64">
        <v>124341</v>
      </c>
      <c r="G23" s="64">
        <v>40661</v>
      </c>
      <c r="H23" s="65">
        <f t="shared" si="1"/>
        <v>165002</v>
      </c>
      <c r="I23" s="66">
        <f t="shared" si="2"/>
        <v>0.56350143467740499</v>
      </c>
      <c r="J23" s="66">
        <v>42.481406256849361</v>
      </c>
      <c r="K23" s="66">
        <f t="shared" si="3"/>
        <v>0.49218911311162178</v>
      </c>
      <c r="L23" s="66">
        <f t="shared" si="4"/>
        <v>5.6754376913287246</v>
      </c>
      <c r="M23" s="28"/>
      <c r="N23" s="126"/>
      <c r="O23" s="126"/>
      <c r="P23" s="126"/>
    </row>
    <row r="24" spans="1:16" s="26" customFormat="1" ht="15" customHeight="1">
      <c r="A24" s="99">
        <v>18</v>
      </c>
      <c r="B24" s="58" t="s">
        <v>276</v>
      </c>
      <c r="C24" s="59">
        <v>7231</v>
      </c>
      <c r="D24" s="59">
        <v>3246</v>
      </c>
      <c r="E24" s="60">
        <f t="shared" si="0"/>
        <v>10477</v>
      </c>
      <c r="F24" s="59">
        <v>49968</v>
      </c>
      <c r="G24" s="59">
        <v>22041</v>
      </c>
      <c r="H24" s="60">
        <f t="shared" si="1"/>
        <v>72009</v>
      </c>
      <c r="I24" s="61">
        <f t="shared" si="2"/>
        <v>0.20306829467599394</v>
      </c>
      <c r="J24" s="61">
        <v>26.170909000074939</v>
      </c>
      <c r="K24" s="61">
        <f t="shared" si="3"/>
        <v>0.21479767424670473</v>
      </c>
      <c r="L24" s="61">
        <f t="shared" si="4"/>
        <v>6.8730552639114251</v>
      </c>
      <c r="M24" s="28"/>
      <c r="N24" s="126"/>
      <c r="O24" s="126"/>
      <c r="P24" s="126"/>
    </row>
    <row r="25" spans="1:16" s="26" customFormat="1" ht="15" customHeight="1">
      <c r="A25" s="100">
        <v>19</v>
      </c>
      <c r="B25" s="63" t="s">
        <v>277</v>
      </c>
      <c r="C25" s="64">
        <v>4595</v>
      </c>
      <c r="D25" s="64">
        <v>534</v>
      </c>
      <c r="E25" s="65">
        <f t="shared" si="0"/>
        <v>5129</v>
      </c>
      <c r="F25" s="64">
        <v>26604</v>
      </c>
      <c r="G25" s="64">
        <v>3509</v>
      </c>
      <c r="H25" s="65">
        <f t="shared" si="1"/>
        <v>30113</v>
      </c>
      <c r="I25" s="66">
        <f t="shared" si="2"/>
        <v>9.9411786140419289E-2</v>
      </c>
      <c r="J25" s="66">
        <v>57.442042781946469</v>
      </c>
      <c r="K25" s="66">
        <f t="shared" si="3"/>
        <v>8.9824915838173286E-2</v>
      </c>
      <c r="L25" s="66">
        <f t="shared" si="4"/>
        <v>5.8711249756287778</v>
      </c>
      <c r="M25" s="28"/>
      <c r="N25" s="126"/>
      <c r="O25" s="126"/>
      <c r="P25" s="126"/>
    </row>
    <row r="26" spans="1:16" s="26" customFormat="1" ht="15" customHeight="1">
      <c r="A26" s="99">
        <v>20</v>
      </c>
      <c r="B26" s="58" t="s">
        <v>278</v>
      </c>
      <c r="C26" s="59">
        <v>32734</v>
      </c>
      <c r="D26" s="59">
        <v>13320</v>
      </c>
      <c r="E26" s="60">
        <f t="shared" si="0"/>
        <v>46054</v>
      </c>
      <c r="F26" s="59">
        <v>197466</v>
      </c>
      <c r="G26" s="59">
        <v>77138</v>
      </c>
      <c r="H26" s="60">
        <f t="shared" si="1"/>
        <v>274604</v>
      </c>
      <c r="I26" s="61">
        <f t="shared" si="2"/>
        <v>0.89263216980130045</v>
      </c>
      <c r="J26" s="61">
        <v>42.860466631301705</v>
      </c>
      <c r="K26" s="61">
        <f t="shared" si="3"/>
        <v>0.81912400587207301</v>
      </c>
      <c r="L26" s="61">
        <f t="shared" si="4"/>
        <v>5.9626525383245754</v>
      </c>
      <c r="M26" s="28"/>
      <c r="N26" s="126"/>
      <c r="O26" s="126"/>
      <c r="P26" s="126"/>
    </row>
    <row r="27" spans="1:16" s="26" customFormat="1" ht="15" customHeight="1">
      <c r="A27" s="100">
        <v>21</v>
      </c>
      <c r="B27" s="63" t="s">
        <v>279</v>
      </c>
      <c r="C27" s="64">
        <v>10121</v>
      </c>
      <c r="D27" s="64">
        <v>11081</v>
      </c>
      <c r="E27" s="65">
        <f t="shared" si="0"/>
        <v>21202</v>
      </c>
      <c r="F27" s="64">
        <v>52490</v>
      </c>
      <c r="G27" s="64">
        <v>51892</v>
      </c>
      <c r="H27" s="65">
        <f t="shared" si="1"/>
        <v>104382</v>
      </c>
      <c r="I27" s="66">
        <f t="shared" si="2"/>
        <v>0.41094339827435555</v>
      </c>
      <c r="J27" s="66">
        <v>51.041190206793615</v>
      </c>
      <c r="K27" s="66">
        <f t="shared" si="3"/>
        <v>0.31136400773819295</v>
      </c>
      <c r="L27" s="66">
        <f t="shared" si="4"/>
        <v>4.9232147910574477</v>
      </c>
      <c r="M27" s="28"/>
      <c r="N27" s="126"/>
      <c r="O27" s="126"/>
      <c r="P27" s="126"/>
    </row>
    <row r="28" spans="1:16" s="26" customFormat="1" ht="15" customHeight="1">
      <c r="A28" s="99">
        <v>22</v>
      </c>
      <c r="B28" s="58" t="s">
        <v>280</v>
      </c>
      <c r="C28" s="59">
        <v>81307</v>
      </c>
      <c r="D28" s="59">
        <v>35391</v>
      </c>
      <c r="E28" s="60">
        <f t="shared" si="0"/>
        <v>116698</v>
      </c>
      <c r="F28" s="59">
        <v>505196</v>
      </c>
      <c r="G28" s="59">
        <v>193246</v>
      </c>
      <c r="H28" s="60">
        <f t="shared" si="1"/>
        <v>698442</v>
      </c>
      <c r="I28" s="61">
        <f t="shared" si="2"/>
        <v>2.261874950090593</v>
      </c>
      <c r="J28" s="61">
        <v>51.787061444382317</v>
      </c>
      <c r="K28" s="61">
        <f t="shared" si="3"/>
        <v>2.0834023135471536</v>
      </c>
      <c r="L28" s="61">
        <f t="shared" si="4"/>
        <v>5.9850383039983548</v>
      </c>
      <c r="M28" s="28"/>
      <c r="N28" s="126"/>
      <c r="O28" s="126"/>
      <c r="P28" s="126"/>
    </row>
    <row r="29" spans="1:16" s="26" customFormat="1" ht="15" customHeight="1">
      <c r="A29" s="100">
        <v>23</v>
      </c>
      <c r="B29" s="63" t="s">
        <v>281</v>
      </c>
      <c r="C29" s="64">
        <v>77234</v>
      </c>
      <c r="D29" s="64">
        <v>20635</v>
      </c>
      <c r="E29" s="65">
        <f t="shared" si="0"/>
        <v>97869</v>
      </c>
      <c r="F29" s="64">
        <v>457890</v>
      </c>
      <c r="G29" s="64">
        <v>118294</v>
      </c>
      <c r="H29" s="65">
        <f t="shared" si="1"/>
        <v>576184</v>
      </c>
      <c r="I29" s="66">
        <f t="shared" si="2"/>
        <v>1.8969257355774414</v>
      </c>
      <c r="J29" s="66">
        <v>45.43530034400635</v>
      </c>
      <c r="K29" s="66">
        <f t="shared" si="3"/>
        <v>1.7187154819281385</v>
      </c>
      <c r="L29" s="66">
        <f t="shared" si="4"/>
        <v>5.8872983273559552</v>
      </c>
      <c r="M29" s="28"/>
      <c r="N29" s="126"/>
      <c r="O29" s="126"/>
      <c r="P29" s="126"/>
    </row>
    <row r="30" spans="1:16" s="26" customFormat="1" ht="15" customHeight="1">
      <c r="A30" s="99">
        <v>24</v>
      </c>
      <c r="B30" s="58" t="s">
        <v>282</v>
      </c>
      <c r="C30" s="59">
        <v>105114</v>
      </c>
      <c r="D30" s="59">
        <v>7610</v>
      </c>
      <c r="E30" s="60">
        <f t="shared" si="0"/>
        <v>112724</v>
      </c>
      <c r="F30" s="59">
        <v>662278</v>
      </c>
      <c r="G30" s="59">
        <v>49621</v>
      </c>
      <c r="H30" s="60">
        <f t="shared" si="1"/>
        <v>711899</v>
      </c>
      <c r="I30" s="61">
        <f t="shared" si="2"/>
        <v>2.1848497135684588</v>
      </c>
      <c r="J30" s="61">
        <v>63.722236982685033</v>
      </c>
      <c r="K30" s="61">
        <f t="shared" si="3"/>
        <v>2.1235435778660285</v>
      </c>
      <c r="L30" s="61">
        <f t="shared" si="4"/>
        <v>6.3154164153152834</v>
      </c>
      <c r="M30" s="28"/>
      <c r="N30" s="126"/>
      <c r="O30" s="126"/>
      <c r="P30" s="126"/>
    </row>
    <row r="31" spans="1:16" s="26" customFormat="1" ht="15" customHeight="1">
      <c r="A31" s="100">
        <v>25</v>
      </c>
      <c r="B31" s="63" t="s">
        <v>283</v>
      </c>
      <c r="C31" s="64">
        <v>139706</v>
      </c>
      <c r="D31" s="64">
        <v>33386</v>
      </c>
      <c r="E31" s="65">
        <f t="shared" si="0"/>
        <v>173092</v>
      </c>
      <c r="F31" s="64">
        <v>886550</v>
      </c>
      <c r="G31" s="64">
        <v>209931</v>
      </c>
      <c r="H31" s="65">
        <f t="shared" si="1"/>
        <v>1096481</v>
      </c>
      <c r="I31" s="66">
        <f t="shared" si="2"/>
        <v>3.3549200402841604</v>
      </c>
      <c r="J31" s="66">
        <v>44.985835694050991</v>
      </c>
      <c r="K31" s="66">
        <f t="shared" si="3"/>
        <v>3.2707240574886622</v>
      </c>
      <c r="L31" s="66">
        <f t="shared" si="4"/>
        <v>6.3346717352621731</v>
      </c>
      <c r="M31" s="28"/>
      <c r="N31" s="126"/>
      <c r="O31" s="126"/>
      <c r="P31" s="126"/>
    </row>
    <row r="32" spans="1:16" s="26" customFormat="1" ht="15" customHeight="1">
      <c r="A32" s="99">
        <v>26</v>
      </c>
      <c r="B32" s="58" t="s">
        <v>284</v>
      </c>
      <c r="C32" s="59">
        <v>14210</v>
      </c>
      <c r="D32" s="59">
        <v>13414</v>
      </c>
      <c r="E32" s="60">
        <f t="shared" si="0"/>
        <v>27624</v>
      </c>
      <c r="F32" s="59">
        <v>77526</v>
      </c>
      <c r="G32" s="59">
        <v>74368</v>
      </c>
      <c r="H32" s="60">
        <f t="shared" si="1"/>
        <v>151894</v>
      </c>
      <c r="I32" s="61">
        <f t="shared" si="2"/>
        <v>0.53541649061082919</v>
      </c>
      <c r="J32" s="61">
        <v>48.524451939291737</v>
      </c>
      <c r="K32" s="61">
        <f t="shared" si="3"/>
        <v>0.45308889072239544</v>
      </c>
      <c r="L32" s="61">
        <f t="shared" si="4"/>
        <v>5.4986243845931071</v>
      </c>
      <c r="M32" s="28"/>
      <c r="N32" s="126"/>
      <c r="O32" s="126"/>
      <c r="P32" s="126"/>
    </row>
    <row r="33" spans="1:16" s="26" customFormat="1" ht="15" customHeight="1">
      <c r="A33" s="100">
        <v>27</v>
      </c>
      <c r="B33" s="63" t="s">
        <v>285</v>
      </c>
      <c r="C33" s="64">
        <v>75713</v>
      </c>
      <c r="D33" s="64">
        <v>38680</v>
      </c>
      <c r="E33" s="65">
        <f t="shared" si="0"/>
        <v>114393</v>
      </c>
      <c r="F33" s="64">
        <v>470597</v>
      </c>
      <c r="G33" s="64">
        <v>209187</v>
      </c>
      <c r="H33" s="65">
        <f t="shared" si="1"/>
        <v>679784</v>
      </c>
      <c r="I33" s="66">
        <f t="shared" si="2"/>
        <v>2.2171987623242315</v>
      </c>
      <c r="J33" s="66">
        <v>60.664700953512295</v>
      </c>
      <c r="K33" s="66">
        <f t="shared" si="3"/>
        <v>2.027746839841158</v>
      </c>
      <c r="L33" s="66">
        <f t="shared" si="4"/>
        <v>5.9425314486026242</v>
      </c>
      <c r="M33" s="28"/>
      <c r="N33" s="126"/>
      <c r="O33" s="126"/>
      <c r="P33" s="126"/>
    </row>
    <row r="34" spans="1:16" s="26" customFormat="1" ht="15" customHeight="1">
      <c r="A34" s="99">
        <v>28</v>
      </c>
      <c r="B34" s="58" t="s">
        <v>286</v>
      </c>
      <c r="C34" s="59">
        <v>71442</v>
      </c>
      <c r="D34" s="59">
        <v>13845</v>
      </c>
      <c r="E34" s="60">
        <f t="shared" si="0"/>
        <v>85287</v>
      </c>
      <c r="F34" s="59">
        <v>446648</v>
      </c>
      <c r="G34" s="59">
        <v>90166</v>
      </c>
      <c r="H34" s="60">
        <f t="shared" si="1"/>
        <v>536814</v>
      </c>
      <c r="I34" s="61">
        <f t="shared" si="2"/>
        <v>1.6530577119434471</v>
      </c>
      <c r="J34" s="61">
        <v>40.26371322956647</v>
      </c>
      <c r="K34" s="61">
        <f t="shared" si="3"/>
        <v>1.601277600064861</v>
      </c>
      <c r="L34" s="61">
        <f t="shared" si="4"/>
        <v>6.2942066200007032</v>
      </c>
      <c r="M34" s="28"/>
      <c r="N34" s="126"/>
      <c r="O34" s="126"/>
      <c r="P34" s="126"/>
    </row>
    <row r="35" spans="1:16" s="26" customFormat="1" ht="15" customHeight="1">
      <c r="A35" s="100">
        <v>29</v>
      </c>
      <c r="B35" s="63" t="s">
        <v>287</v>
      </c>
      <c r="C35" s="64">
        <v>155407</v>
      </c>
      <c r="D35" s="64">
        <v>54095</v>
      </c>
      <c r="E35" s="65">
        <f t="shared" si="0"/>
        <v>209502</v>
      </c>
      <c r="F35" s="64">
        <v>1009618</v>
      </c>
      <c r="G35" s="64">
        <v>310907</v>
      </c>
      <c r="H35" s="65">
        <f t="shared" si="1"/>
        <v>1320525</v>
      </c>
      <c r="I35" s="66">
        <f t="shared" si="2"/>
        <v>4.0606293663462907</v>
      </c>
      <c r="J35" s="66">
        <v>82.719164208805665</v>
      </c>
      <c r="K35" s="66">
        <f t="shared" si="3"/>
        <v>3.9390312153290532</v>
      </c>
      <c r="L35" s="66">
        <f t="shared" si="4"/>
        <v>6.30316178365839</v>
      </c>
      <c r="M35" s="28"/>
      <c r="N35" s="126"/>
      <c r="O35" s="126"/>
      <c r="P35" s="126"/>
    </row>
    <row r="36" spans="1:16" s="26" customFormat="1" ht="15" customHeight="1">
      <c r="A36" s="99">
        <v>30</v>
      </c>
      <c r="B36" s="58" t="s">
        <v>288</v>
      </c>
      <c r="C36" s="59">
        <v>37839</v>
      </c>
      <c r="D36" s="59">
        <v>4141</v>
      </c>
      <c r="E36" s="60">
        <f t="shared" si="0"/>
        <v>41980</v>
      </c>
      <c r="F36" s="59">
        <v>217816</v>
      </c>
      <c r="G36" s="59">
        <v>24590</v>
      </c>
      <c r="H36" s="60">
        <f t="shared" si="1"/>
        <v>242406</v>
      </c>
      <c r="I36" s="61">
        <f t="shared" si="2"/>
        <v>0.8136687038749858</v>
      </c>
      <c r="J36" s="61">
        <v>41.506822226616571</v>
      </c>
      <c r="K36" s="61">
        <f t="shared" si="3"/>
        <v>0.72307968480949203</v>
      </c>
      <c r="L36" s="61">
        <f t="shared" si="4"/>
        <v>5.7743211052882328</v>
      </c>
      <c r="M36" s="28"/>
      <c r="N36" s="126"/>
      <c r="O36" s="126"/>
      <c r="P36" s="126"/>
    </row>
    <row r="37" spans="1:16" s="26" customFormat="1" ht="15" customHeight="1">
      <c r="A37" s="100">
        <v>31</v>
      </c>
      <c r="B37" s="63" t="s">
        <v>289</v>
      </c>
      <c r="C37" s="64">
        <v>41188</v>
      </c>
      <c r="D37" s="64">
        <v>10961</v>
      </c>
      <c r="E37" s="65">
        <f t="shared" si="0"/>
        <v>52149</v>
      </c>
      <c r="F37" s="64">
        <v>285369</v>
      </c>
      <c r="G37" s="64">
        <v>72525</v>
      </c>
      <c r="H37" s="65">
        <f t="shared" si="1"/>
        <v>357894</v>
      </c>
      <c r="I37" s="66">
        <f t="shared" si="2"/>
        <v>1.0107672519861035</v>
      </c>
      <c r="J37" s="66">
        <v>29.84735489557518</v>
      </c>
      <c r="K37" s="66">
        <f t="shared" si="3"/>
        <v>1.0675720927502139</v>
      </c>
      <c r="L37" s="66">
        <f t="shared" si="4"/>
        <v>6.8629120404993387</v>
      </c>
      <c r="M37" s="28"/>
      <c r="N37" s="126"/>
      <c r="O37" s="126"/>
      <c r="P37" s="126"/>
    </row>
    <row r="38" spans="1:16" s="26" customFormat="1" ht="15" customHeight="1">
      <c r="A38" s="99">
        <v>32</v>
      </c>
      <c r="B38" s="58" t="s">
        <v>290</v>
      </c>
      <c r="C38" s="59">
        <v>10290</v>
      </c>
      <c r="D38" s="59">
        <v>13250</v>
      </c>
      <c r="E38" s="60">
        <f t="shared" si="0"/>
        <v>23540</v>
      </c>
      <c r="F38" s="59">
        <v>77144</v>
      </c>
      <c r="G38" s="59">
        <v>85238</v>
      </c>
      <c r="H38" s="60">
        <f t="shared" si="1"/>
        <v>162382</v>
      </c>
      <c r="I38" s="61">
        <f t="shared" si="2"/>
        <v>0.45625920174409634</v>
      </c>
      <c r="J38" s="61">
        <v>28.033153908445673</v>
      </c>
      <c r="K38" s="61">
        <f t="shared" si="3"/>
        <v>0.48437384131884081</v>
      </c>
      <c r="L38" s="61">
        <f t="shared" si="4"/>
        <v>6.8981308411214952</v>
      </c>
      <c r="M38" s="28"/>
      <c r="N38" s="126"/>
      <c r="O38" s="126"/>
      <c r="P38" s="126"/>
    </row>
    <row r="39" spans="1:16" s="26" customFormat="1" ht="15" customHeight="1">
      <c r="A39" s="100">
        <v>33</v>
      </c>
      <c r="B39" s="63" t="s">
        <v>291</v>
      </c>
      <c r="C39" s="64">
        <v>44325</v>
      </c>
      <c r="D39" s="64">
        <v>6636</v>
      </c>
      <c r="E39" s="65">
        <f t="shared" si="0"/>
        <v>50961</v>
      </c>
      <c r="F39" s="64">
        <v>285597</v>
      </c>
      <c r="G39" s="64">
        <v>46483</v>
      </c>
      <c r="H39" s="65">
        <f t="shared" si="1"/>
        <v>332080</v>
      </c>
      <c r="I39" s="66">
        <f t="shared" si="2"/>
        <v>0.98774108666443894</v>
      </c>
      <c r="J39" s="66">
        <v>30.940397190161921</v>
      </c>
      <c r="K39" s="66">
        <f t="shared" si="3"/>
        <v>0.99057078509416485</v>
      </c>
      <c r="L39" s="66">
        <f t="shared" si="4"/>
        <v>6.51635564451247</v>
      </c>
      <c r="M39" s="28"/>
      <c r="N39" s="126"/>
      <c r="O39" s="126"/>
      <c r="P39" s="126"/>
    </row>
    <row r="40" spans="1:16" s="26" customFormat="1" ht="15" customHeight="1">
      <c r="A40" s="99">
        <v>35</v>
      </c>
      <c r="B40" s="58" t="s">
        <v>292</v>
      </c>
      <c r="C40" s="59">
        <v>37304</v>
      </c>
      <c r="D40" s="59">
        <v>4976</v>
      </c>
      <c r="E40" s="60">
        <f t="shared" si="0"/>
        <v>42280</v>
      </c>
      <c r="F40" s="59">
        <v>219722</v>
      </c>
      <c r="G40" s="59">
        <v>32529</v>
      </c>
      <c r="H40" s="60">
        <f t="shared" si="1"/>
        <v>252251</v>
      </c>
      <c r="I40" s="61">
        <f t="shared" si="2"/>
        <v>0.81948339208752741</v>
      </c>
      <c r="J40" s="61">
        <v>34.685020960318958</v>
      </c>
      <c r="K40" s="61">
        <f t="shared" si="3"/>
        <v>0.75244661259572443</v>
      </c>
      <c r="L40" s="61">
        <f t="shared" si="4"/>
        <v>5.9662015137180697</v>
      </c>
      <c r="M40" s="28"/>
      <c r="N40" s="126"/>
      <c r="O40" s="126"/>
      <c r="P40" s="126"/>
    </row>
    <row r="41" spans="1:16" s="26" customFormat="1" ht="15" customHeight="1">
      <c r="A41" s="100">
        <v>36</v>
      </c>
      <c r="B41" s="63" t="s">
        <v>293</v>
      </c>
      <c r="C41" s="64">
        <v>3657</v>
      </c>
      <c r="D41" s="64">
        <v>675</v>
      </c>
      <c r="E41" s="65">
        <f t="shared" si="0"/>
        <v>4332</v>
      </c>
      <c r="F41" s="64">
        <v>23559</v>
      </c>
      <c r="G41" s="64">
        <v>3792</v>
      </c>
      <c r="H41" s="65">
        <f t="shared" si="1"/>
        <v>27351</v>
      </c>
      <c r="I41" s="66">
        <f t="shared" si="2"/>
        <v>8.3964097789100481E-2</v>
      </c>
      <c r="J41" s="66">
        <v>43.801820020222451</v>
      </c>
      <c r="K41" s="66">
        <f t="shared" si="3"/>
        <v>8.1586068245936214E-2</v>
      </c>
      <c r="L41" s="66">
        <f t="shared" si="4"/>
        <v>6.3137119113573403</v>
      </c>
      <c r="M41" s="28"/>
      <c r="N41" s="126"/>
      <c r="O41" s="126"/>
      <c r="P41" s="126"/>
    </row>
    <row r="42" spans="1:16" s="26" customFormat="1" ht="15" customHeight="1">
      <c r="A42" s="99">
        <v>37</v>
      </c>
      <c r="B42" s="58" t="s">
        <v>294</v>
      </c>
      <c r="C42" s="59">
        <v>11269</v>
      </c>
      <c r="D42" s="59">
        <v>1348</v>
      </c>
      <c r="E42" s="60">
        <f t="shared" si="0"/>
        <v>12617</v>
      </c>
      <c r="F42" s="59">
        <v>67059</v>
      </c>
      <c r="G42" s="59">
        <v>8897</v>
      </c>
      <c r="H42" s="60">
        <f t="shared" si="1"/>
        <v>75956</v>
      </c>
      <c r="I42" s="61">
        <f t="shared" si="2"/>
        <v>0.24454640392545723</v>
      </c>
      <c r="J42" s="61">
        <v>51.580066227872948</v>
      </c>
      <c r="K42" s="61">
        <f t="shared" si="3"/>
        <v>0.22657129171468438</v>
      </c>
      <c r="L42" s="61">
        <f t="shared" si="4"/>
        <v>6.0201315685186652</v>
      </c>
      <c r="M42" s="28"/>
      <c r="N42" s="126"/>
      <c r="O42" s="126"/>
      <c r="P42" s="126"/>
    </row>
    <row r="43" spans="1:16" s="26" customFormat="1" ht="15" customHeight="1">
      <c r="A43" s="100">
        <v>38</v>
      </c>
      <c r="B43" s="63" t="s">
        <v>295</v>
      </c>
      <c r="C43" s="64">
        <v>40081</v>
      </c>
      <c r="D43" s="64">
        <v>5806</v>
      </c>
      <c r="E43" s="65">
        <f t="shared" si="0"/>
        <v>45887</v>
      </c>
      <c r="F43" s="64">
        <v>240075</v>
      </c>
      <c r="G43" s="64">
        <v>36294</v>
      </c>
      <c r="H43" s="65">
        <f t="shared" si="1"/>
        <v>276369</v>
      </c>
      <c r="I43" s="66">
        <f t="shared" si="2"/>
        <v>0.88939532669631904</v>
      </c>
      <c r="J43" s="66">
        <v>52.977509928881503</v>
      </c>
      <c r="K43" s="66">
        <f t="shared" si="3"/>
        <v>0.82438887408362216</v>
      </c>
      <c r="L43" s="66">
        <f t="shared" si="4"/>
        <v>6.0228169198247867</v>
      </c>
      <c r="M43" s="28"/>
      <c r="N43" s="126"/>
      <c r="O43" s="126"/>
      <c r="P43" s="126"/>
    </row>
    <row r="44" spans="1:16" s="26" customFormat="1" ht="15" customHeight="1">
      <c r="A44" s="99">
        <v>39</v>
      </c>
      <c r="B44" s="58" t="s">
        <v>296</v>
      </c>
      <c r="C44" s="59">
        <v>4682</v>
      </c>
      <c r="D44" s="59">
        <v>470</v>
      </c>
      <c r="E44" s="60">
        <f t="shared" si="0"/>
        <v>5152</v>
      </c>
      <c r="F44" s="59">
        <v>26482</v>
      </c>
      <c r="G44" s="59">
        <v>2100</v>
      </c>
      <c r="H44" s="60">
        <f t="shared" si="1"/>
        <v>28582</v>
      </c>
      <c r="I44" s="61">
        <f t="shared" si="2"/>
        <v>9.9857578903380817E-2</v>
      </c>
      <c r="J44" s="61">
        <v>59.622728850827457</v>
      </c>
      <c r="K44" s="61">
        <f t="shared" si="3"/>
        <v>8.5258052817277219E-2</v>
      </c>
      <c r="L44" s="61">
        <f t="shared" si="4"/>
        <v>5.5477484472049685</v>
      </c>
      <c r="M44" s="28"/>
      <c r="N44" s="126"/>
      <c r="O44" s="126"/>
      <c r="P44" s="126"/>
    </row>
    <row r="45" spans="1:16" s="26" customFormat="1" ht="15" customHeight="1">
      <c r="A45" s="100">
        <v>41</v>
      </c>
      <c r="B45" s="63" t="s">
        <v>297</v>
      </c>
      <c r="C45" s="64">
        <v>87125</v>
      </c>
      <c r="D45" s="64">
        <v>10639</v>
      </c>
      <c r="E45" s="65">
        <f t="shared" si="0"/>
        <v>97764</v>
      </c>
      <c r="F45" s="64">
        <v>798329</v>
      </c>
      <c r="G45" s="64">
        <v>85566</v>
      </c>
      <c r="H45" s="65">
        <f t="shared" si="1"/>
        <v>883895</v>
      </c>
      <c r="I45" s="66">
        <f t="shared" si="2"/>
        <v>1.8948905947030514</v>
      </c>
      <c r="J45" s="66">
        <v>7.1207513775133009</v>
      </c>
      <c r="K45" s="66">
        <f t="shared" si="3"/>
        <v>2.6365952905649448</v>
      </c>
      <c r="L45" s="66">
        <f t="shared" si="4"/>
        <v>9.0411092017511567</v>
      </c>
      <c r="M45" s="28"/>
      <c r="N45" s="126"/>
      <c r="O45" s="126"/>
      <c r="P45" s="126"/>
    </row>
    <row r="46" spans="1:16" s="26" customFormat="1" ht="15" customHeight="1">
      <c r="A46" s="99">
        <v>42</v>
      </c>
      <c r="B46" s="58" t="s">
        <v>298</v>
      </c>
      <c r="C46" s="59">
        <v>88535</v>
      </c>
      <c r="D46" s="59">
        <v>7999</v>
      </c>
      <c r="E46" s="60">
        <f t="shared" si="0"/>
        <v>96534</v>
      </c>
      <c r="F46" s="59">
        <v>545376</v>
      </c>
      <c r="G46" s="59">
        <v>54829</v>
      </c>
      <c r="H46" s="60">
        <f t="shared" si="1"/>
        <v>600205</v>
      </c>
      <c r="I46" s="61">
        <f t="shared" si="2"/>
        <v>1.871050373031631</v>
      </c>
      <c r="J46" s="61">
        <v>30.95606108221471</v>
      </c>
      <c r="K46" s="61">
        <f t="shared" si="3"/>
        <v>1.7903683993840136</v>
      </c>
      <c r="L46" s="61">
        <f t="shared" si="4"/>
        <v>6.2175502931609588</v>
      </c>
      <c r="M46" s="28"/>
      <c r="N46" s="126"/>
      <c r="O46" s="126"/>
      <c r="P46" s="126"/>
    </row>
    <row r="47" spans="1:16" s="26" customFormat="1" ht="15" customHeight="1">
      <c r="A47" s="100">
        <v>43</v>
      </c>
      <c r="B47" s="63" t="s">
        <v>299</v>
      </c>
      <c r="C47" s="64">
        <v>49209</v>
      </c>
      <c r="D47" s="64">
        <v>8646</v>
      </c>
      <c r="E47" s="65">
        <f t="shared" si="0"/>
        <v>57855</v>
      </c>
      <c r="F47" s="64">
        <v>376843</v>
      </c>
      <c r="G47" s="64">
        <v>68044</v>
      </c>
      <c r="H47" s="65">
        <f t="shared" si="1"/>
        <v>444887</v>
      </c>
      <c r="I47" s="66">
        <f t="shared" si="2"/>
        <v>1.1213626217886445</v>
      </c>
      <c r="J47" s="66">
        <v>18.848899299865447</v>
      </c>
      <c r="K47" s="66">
        <f t="shared" si="3"/>
        <v>1.3270659626240295</v>
      </c>
      <c r="L47" s="66">
        <f t="shared" si="4"/>
        <v>7.6896897415953678</v>
      </c>
      <c r="M47" s="28"/>
      <c r="N47" s="126"/>
      <c r="O47" s="126"/>
      <c r="P47" s="126"/>
    </row>
    <row r="48" spans="1:16" s="26" customFormat="1" ht="15" customHeight="1">
      <c r="A48" s="99">
        <v>45</v>
      </c>
      <c r="B48" s="58" t="s">
        <v>300</v>
      </c>
      <c r="C48" s="59">
        <v>39769</v>
      </c>
      <c r="D48" s="59">
        <v>10212</v>
      </c>
      <c r="E48" s="60">
        <f t="shared" si="0"/>
        <v>49981</v>
      </c>
      <c r="F48" s="59">
        <v>322516</v>
      </c>
      <c r="G48" s="59">
        <v>82852</v>
      </c>
      <c r="H48" s="60">
        <f t="shared" si="1"/>
        <v>405368</v>
      </c>
      <c r="I48" s="61">
        <f t="shared" si="2"/>
        <v>0.96874643850346986</v>
      </c>
      <c r="J48" s="61">
        <v>17.694894852368474</v>
      </c>
      <c r="K48" s="61">
        <f t="shared" si="3"/>
        <v>1.2091836244641394</v>
      </c>
      <c r="L48" s="61">
        <f t="shared" si="4"/>
        <v>8.1104419679478195</v>
      </c>
      <c r="M48" s="28"/>
      <c r="N48" s="126"/>
      <c r="O48" s="126"/>
      <c r="P48" s="126"/>
    </row>
    <row r="49" spans="1:16" s="26" customFormat="1" ht="15" customHeight="1">
      <c r="A49" s="100">
        <v>46</v>
      </c>
      <c r="B49" s="63" t="s">
        <v>301</v>
      </c>
      <c r="C49" s="64">
        <v>78617</v>
      </c>
      <c r="D49" s="64">
        <v>52021</v>
      </c>
      <c r="E49" s="65">
        <f t="shared" si="0"/>
        <v>130638</v>
      </c>
      <c r="F49" s="64">
        <v>626991</v>
      </c>
      <c r="G49" s="64">
        <v>365797</v>
      </c>
      <c r="H49" s="65">
        <f t="shared" si="1"/>
        <v>992788</v>
      </c>
      <c r="I49" s="66">
        <f t="shared" si="2"/>
        <v>2.5320641290333583</v>
      </c>
      <c r="J49" s="66">
        <v>16.994334701417298</v>
      </c>
      <c r="K49" s="66">
        <f t="shared" si="3"/>
        <v>2.9614152872562807</v>
      </c>
      <c r="L49" s="66">
        <f t="shared" si="4"/>
        <v>7.5995345917726844</v>
      </c>
      <c r="M49" s="28"/>
      <c r="N49" s="126"/>
      <c r="O49" s="126"/>
      <c r="P49" s="126"/>
    </row>
    <row r="50" spans="1:16" s="26" customFormat="1" ht="15" customHeight="1">
      <c r="A50" s="99">
        <v>47</v>
      </c>
      <c r="B50" s="58" t="s">
        <v>302</v>
      </c>
      <c r="C50" s="59">
        <v>161307</v>
      </c>
      <c r="D50" s="59">
        <v>245511</v>
      </c>
      <c r="E50" s="60">
        <f t="shared" si="0"/>
        <v>406818</v>
      </c>
      <c r="F50" s="59">
        <v>1168377</v>
      </c>
      <c r="G50" s="59">
        <v>1468210</v>
      </c>
      <c r="H50" s="60">
        <f t="shared" si="1"/>
        <v>2636587</v>
      </c>
      <c r="I50" s="61">
        <f t="shared" si="2"/>
        <v>7.8850660974991413</v>
      </c>
      <c r="J50" s="61">
        <v>26.569510680235588</v>
      </c>
      <c r="K50" s="61">
        <f t="shared" si="3"/>
        <v>7.864749622256892</v>
      </c>
      <c r="L50" s="61">
        <f t="shared" si="4"/>
        <v>6.4809988741894413</v>
      </c>
      <c r="M50" s="28"/>
      <c r="N50" s="126"/>
      <c r="O50" s="126"/>
      <c r="P50" s="126"/>
    </row>
    <row r="51" spans="1:16" s="26" customFormat="1" ht="15" customHeight="1">
      <c r="A51" s="100">
        <v>49</v>
      </c>
      <c r="B51" s="63" t="s">
        <v>303</v>
      </c>
      <c r="C51" s="64">
        <v>92915</v>
      </c>
      <c r="D51" s="64">
        <v>14205</v>
      </c>
      <c r="E51" s="65">
        <f t="shared" si="0"/>
        <v>107120</v>
      </c>
      <c r="F51" s="64">
        <v>737090</v>
      </c>
      <c r="G51" s="64">
        <v>106676</v>
      </c>
      <c r="H51" s="65">
        <f t="shared" si="1"/>
        <v>843766</v>
      </c>
      <c r="I51" s="66">
        <f t="shared" si="2"/>
        <v>2.0762313377581818</v>
      </c>
      <c r="J51" s="66">
        <v>16.734414592309545</v>
      </c>
      <c r="K51" s="66">
        <f t="shared" si="3"/>
        <v>2.5168933662242923</v>
      </c>
      <c r="L51" s="66">
        <f t="shared" si="4"/>
        <v>7.8768297236743843</v>
      </c>
      <c r="M51" s="28"/>
      <c r="N51" s="126"/>
      <c r="O51" s="126"/>
      <c r="P51" s="126"/>
    </row>
    <row r="52" spans="1:16" s="27" customFormat="1" ht="15" customHeight="1">
      <c r="A52" s="99">
        <v>50</v>
      </c>
      <c r="B52" s="58" t="s">
        <v>304</v>
      </c>
      <c r="C52" s="59">
        <v>2500</v>
      </c>
      <c r="D52" s="59">
        <v>438</v>
      </c>
      <c r="E52" s="60">
        <f t="shared" si="0"/>
        <v>2938</v>
      </c>
      <c r="F52" s="59">
        <v>23097</v>
      </c>
      <c r="G52" s="59">
        <v>4239</v>
      </c>
      <c r="H52" s="60">
        <f t="shared" si="1"/>
        <v>27336</v>
      </c>
      <c r="I52" s="61">
        <f t="shared" si="2"/>
        <v>5.6945179894823915E-2</v>
      </c>
      <c r="J52" s="61">
        <v>15.60276155071694</v>
      </c>
      <c r="K52" s="61">
        <f t="shared" si="3"/>
        <v>8.1541324323458467E-2</v>
      </c>
      <c r="L52" s="61">
        <f t="shared" si="4"/>
        <v>9.30428863172226</v>
      </c>
      <c r="M52" s="28"/>
      <c r="N52" s="126"/>
      <c r="O52" s="126"/>
      <c r="P52" s="126"/>
    </row>
    <row r="53" spans="1:16" s="26" customFormat="1" ht="15" customHeight="1">
      <c r="A53" s="100">
        <v>51</v>
      </c>
      <c r="B53" s="63" t="s">
        <v>305</v>
      </c>
      <c r="C53" s="64">
        <v>11749</v>
      </c>
      <c r="D53" s="64">
        <v>18527</v>
      </c>
      <c r="E53" s="65">
        <f t="shared" si="0"/>
        <v>30276</v>
      </c>
      <c r="F53" s="64">
        <v>52677</v>
      </c>
      <c r="G53" s="64">
        <v>86554</v>
      </c>
      <c r="H53" s="65">
        <f t="shared" si="1"/>
        <v>139231</v>
      </c>
      <c r="I53" s="66">
        <f t="shared" si="2"/>
        <v>0.58681833440969666</v>
      </c>
      <c r="J53" s="66">
        <v>72.401176554989604</v>
      </c>
      <c r="K53" s="66">
        <f t="shared" si="3"/>
        <v>0.41531607136667564</v>
      </c>
      <c r="L53" s="66">
        <f t="shared" si="4"/>
        <v>4.5987250627559781</v>
      </c>
      <c r="M53" s="28"/>
      <c r="N53" s="126"/>
      <c r="O53" s="126"/>
      <c r="P53" s="126"/>
    </row>
    <row r="54" spans="1:16" s="26" customFormat="1" ht="15" customHeight="1">
      <c r="A54" s="99">
        <v>52</v>
      </c>
      <c r="B54" s="58" t="s">
        <v>306</v>
      </c>
      <c r="C54" s="59">
        <v>91589</v>
      </c>
      <c r="D54" s="59">
        <v>36151</v>
      </c>
      <c r="E54" s="60">
        <f t="shared" si="0"/>
        <v>127740</v>
      </c>
      <c r="F54" s="59">
        <v>516173</v>
      </c>
      <c r="G54" s="59">
        <v>187029</v>
      </c>
      <c r="H54" s="60">
        <f t="shared" si="1"/>
        <v>703202</v>
      </c>
      <c r="I54" s="61">
        <f t="shared" si="2"/>
        <v>2.4758942409002067</v>
      </c>
      <c r="J54" s="61">
        <v>40.840990619424886</v>
      </c>
      <c r="K54" s="61">
        <f t="shared" si="3"/>
        <v>2.0976010516134269</v>
      </c>
      <c r="L54" s="61">
        <f t="shared" si="4"/>
        <v>5.5049475497103488</v>
      </c>
      <c r="M54" s="28"/>
      <c r="N54" s="126"/>
      <c r="O54" s="126"/>
      <c r="P54" s="126"/>
    </row>
    <row r="55" spans="1:16" s="26" customFormat="1" ht="15" customHeight="1">
      <c r="A55" s="100">
        <v>53</v>
      </c>
      <c r="B55" s="63" t="s">
        <v>307</v>
      </c>
      <c r="C55" s="64">
        <v>23607</v>
      </c>
      <c r="D55" s="64">
        <v>11205</v>
      </c>
      <c r="E55" s="65">
        <f t="shared" si="0"/>
        <v>34812</v>
      </c>
      <c r="F55" s="64">
        <v>141233</v>
      </c>
      <c r="G55" s="64">
        <v>74731</v>
      </c>
      <c r="H55" s="65">
        <f t="shared" si="1"/>
        <v>215964</v>
      </c>
      <c r="I55" s="66">
        <f t="shared" si="2"/>
        <v>0.67473642018332547</v>
      </c>
      <c r="J55" s="66">
        <v>42.834467399195283</v>
      </c>
      <c r="K55" s="66">
        <f t="shared" si="3"/>
        <v>0.64420509826570771</v>
      </c>
      <c r="L55" s="66">
        <f t="shared" si="4"/>
        <v>6.2037228541882108</v>
      </c>
      <c r="M55" s="28"/>
      <c r="N55" s="126"/>
      <c r="O55" s="126"/>
      <c r="P55" s="126"/>
    </row>
    <row r="56" spans="1:16" s="26" customFormat="1" ht="15" customHeight="1">
      <c r="A56" s="99">
        <v>55</v>
      </c>
      <c r="B56" s="58" t="s">
        <v>308</v>
      </c>
      <c r="C56" s="59">
        <v>74878</v>
      </c>
      <c r="D56" s="59">
        <v>87574</v>
      </c>
      <c r="E56" s="60">
        <f t="shared" si="0"/>
        <v>162452</v>
      </c>
      <c r="F56" s="59">
        <v>478168</v>
      </c>
      <c r="G56" s="59">
        <v>525335</v>
      </c>
      <c r="H56" s="60">
        <f t="shared" si="1"/>
        <v>1003503</v>
      </c>
      <c r="I56" s="61">
        <f t="shared" si="2"/>
        <v>3.1486924316793514</v>
      </c>
      <c r="J56" s="61">
        <v>51.983142885484902</v>
      </c>
      <c r="K56" s="61">
        <f t="shared" si="3"/>
        <v>2.9933773625462226</v>
      </c>
      <c r="L56" s="61">
        <f t="shared" si="4"/>
        <v>6.1772277349617122</v>
      </c>
      <c r="M56" s="28"/>
      <c r="N56" s="126"/>
      <c r="O56" s="126"/>
      <c r="P56" s="126"/>
    </row>
    <row r="57" spans="1:16" s="26" customFormat="1" ht="15" customHeight="1">
      <c r="A57" s="100">
        <v>56</v>
      </c>
      <c r="B57" s="63" t="s">
        <v>309</v>
      </c>
      <c r="C57" s="64">
        <v>100105</v>
      </c>
      <c r="D57" s="64">
        <v>104323</v>
      </c>
      <c r="E57" s="65">
        <f t="shared" si="0"/>
        <v>204428</v>
      </c>
      <c r="F57" s="64">
        <v>779557</v>
      </c>
      <c r="G57" s="64">
        <v>676388</v>
      </c>
      <c r="H57" s="65">
        <f t="shared" si="1"/>
        <v>1455945</v>
      </c>
      <c r="I57" s="66">
        <f t="shared" si="2"/>
        <v>3.9622836063781706</v>
      </c>
      <c r="J57" s="66">
        <v>23.811204409361505</v>
      </c>
      <c r="K57" s="66">
        <f t="shared" si="3"/>
        <v>4.3429793474582139</v>
      </c>
      <c r="L57" s="66">
        <f t="shared" si="4"/>
        <v>7.1220429686735676</v>
      </c>
      <c r="M57" s="28"/>
      <c r="N57" s="126"/>
      <c r="O57" s="126"/>
      <c r="P57" s="126"/>
    </row>
    <row r="58" spans="1:16" s="26" customFormat="1" ht="15" customHeight="1">
      <c r="A58" s="99">
        <v>58</v>
      </c>
      <c r="B58" s="58" t="s">
        <v>310</v>
      </c>
      <c r="C58" s="59">
        <v>1499</v>
      </c>
      <c r="D58" s="59">
        <v>1739</v>
      </c>
      <c r="E58" s="60">
        <f t="shared" si="0"/>
        <v>3238</v>
      </c>
      <c r="F58" s="59">
        <v>10370</v>
      </c>
      <c r="G58" s="59">
        <v>11285</v>
      </c>
      <c r="H58" s="60">
        <f t="shared" si="1"/>
        <v>21655</v>
      </c>
      <c r="I58" s="61">
        <f t="shared" si="2"/>
        <v>6.2759868107365516E-2</v>
      </c>
      <c r="J58" s="61">
        <v>12.400903833633334</v>
      </c>
      <c r="K58" s="61">
        <f t="shared" si="3"/>
        <v>6.4595309417050523E-2</v>
      </c>
      <c r="L58" s="61">
        <f t="shared" si="4"/>
        <v>6.6877702285361336</v>
      </c>
      <c r="M58" s="28"/>
      <c r="N58" s="126"/>
      <c r="O58" s="126"/>
      <c r="P58" s="126"/>
    </row>
    <row r="59" spans="1:16" s="26" customFormat="1" ht="15" customHeight="1">
      <c r="A59" s="100">
        <v>59</v>
      </c>
      <c r="B59" s="63" t="s">
        <v>311</v>
      </c>
      <c r="C59" s="64">
        <v>1087</v>
      </c>
      <c r="D59" s="64">
        <v>884</v>
      </c>
      <c r="E59" s="65">
        <f t="shared" si="0"/>
        <v>1971</v>
      </c>
      <c r="F59" s="64">
        <v>8477</v>
      </c>
      <c r="G59" s="64">
        <v>5348</v>
      </c>
      <c r="H59" s="65">
        <f t="shared" si="1"/>
        <v>13825</v>
      </c>
      <c r="I59" s="66">
        <f t="shared" si="2"/>
        <v>3.8202501556398212E-2</v>
      </c>
      <c r="J59" s="66">
        <v>8.8053967119370977</v>
      </c>
      <c r="K59" s="66">
        <f t="shared" si="3"/>
        <v>4.123898188366306E-2</v>
      </c>
      <c r="L59" s="66">
        <f t="shared" si="4"/>
        <v>7.0142059868087268</v>
      </c>
      <c r="M59" s="28"/>
      <c r="N59" s="126"/>
      <c r="O59" s="126"/>
      <c r="P59" s="126"/>
    </row>
    <row r="60" spans="1:16" s="26" customFormat="1" ht="15" customHeight="1">
      <c r="A60" s="99">
        <v>60</v>
      </c>
      <c r="B60" s="58" t="s">
        <v>312</v>
      </c>
      <c r="C60" s="59">
        <v>1238</v>
      </c>
      <c r="D60" s="59">
        <v>1064</v>
      </c>
      <c r="E60" s="60">
        <f t="shared" si="0"/>
        <v>2302</v>
      </c>
      <c r="F60" s="59">
        <v>7722</v>
      </c>
      <c r="G60" s="59">
        <v>6837</v>
      </c>
      <c r="H60" s="60">
        <f t="shared" si="1"/>
        <v>14559</v>
      </c>
      <c r="I60" s="61">
        <f t="shared" si="2"/>
        <v>4.4618040884235759E-2</v>
      </c>
      <c r="J60" s="61">
        <v>21.400018592544392</v>
      </c>
      <c r="K60" s="61">
        <f t="shared" si="3"/>
        <v>4.3428451156907806E-2</v>
      </c>
      <c r="L60" s="61">
        <f t="shared" si="4"/>
        <v>6.3245004344048654</v>
      </c>
      <c r="M60" s="28"/>
      <c r="N60" s="126"/>
      <c r="O60" s="126"/>
      <c r="P60" s="126"/>
    </row>
    <row r="61" spans="1:16" s="26" customFormat="1" ht="15" customHeight="1">
      <c r="A61" s="100">
        <v>61</v>
      </c>
      <c r="B61" s="63" t="s">
        <v>313</v>
      </c>
      <c r="C61" s="64">
        <v>4033</v>
      </c>
      <c r="D61" s="64">
        <v>4441</v>
      </c>
      <c r="E61" s="65">
        <f t="shared" si="0"/>
        <v>8474</v>
      </c>
      <c r="F61" s="64">
        <v>24535</v>
      </c>
      <c r="G61" s="64">
        <v>22826</v>
      </c>
      <c r="H61" s="65">
        <f t="shared" si="1"/>
        <v>47361</v>
      </c>
      <c r="I61" s="66">
        <f t="shared" si="2"/>
        <v>0.16424555971025795</v>
      </c>
      <c r="J61" s="66">
        <v>31.849958655942267</v>
      </c>
      <c r="K61" s="66">
        <f t="shared" si="3"/>
        <v>0.14127446083125975</v>
      </c>
      <c r="L61" s="66">
        <f t="shared" si="4"/>
        <v>5.5889780505074347</v>
      </c>
      <c r="M61" s="28"/>
      <c r="N61" s="126"/>
      <c r="O61" s="126"/>
      <c r="P61" s="126"/>
    </row>
    <row r="62" spans="1:16" s="26" customFormat="1" ht="15" customHeight="1">
      <c r="A62" s="99">
        <v>62</v>
      </c>
      <c r="B62" s="58" t="s">
        <v>314</v>
      </c>
      <c r="C62" s="59">
        <v>15799</v>
      </c>
      <c r="D62" s="59">
        <v>14772</v>
      </c>
      <c r="E62" s="60">
        <f t="shared" si="0"/>
        <v>30571</v>
      </c>
      <c r="F62" s="59">
        <v>91880</v>
      </c>
      <c r="G62" s="59">
        <v>79081</v>
      </c>
      <c r="H62" s="60">
        <f t="shared" si="1"/>
        <v>170961</v>
      </c>
      <c r="I62" s="61">
        <f t="shared" si="2"/>
        <v>0.59253611115202931</v>
      </c>
      <c r="J62" s="61">
        <v>17.216696890170414</v>
      </c>
      <c r="K62" s="61">
        <f t="shared" si="3"/>
        <v>0.5099643820479508</v>
      </c>
      <c r="L62" s="61">
        <f t="shared" si="4"/>
        <v>5.5922606391678391</v>
      </c>
      <c r="M62" s="28"/>
      <c r="N62" s="126"/>
      <c r="O62" s="126"/>
      <c r="P62" s="126"/>
    </row>
    <row r="63" spans="1:16" s="26" customFormat="1" ht="15" customHeight="1">
      <c r="A63" s="100">
        <v>63</v>
      </c>
      <c r="B63" s="63" t="s">
        <v>315</v>
      </c>
      <c r="C63" s="64">
        <v>2477</v>
      </c>
      <c r="D63" s="64">
        <v>3834</v>
      </c>
      <c r="E63" s="65">
        <f t="shared" si="0"/>
        <v>6311</v>
      </c>
      <c r="F63" s="64">
        <v>14125</v>
      </c>
      <c r="G63" s="64">
        <v>19031</v>
      </c>
      <c r="H63" s="65">
        <f t="shared" si="1"/>
        <v>33156</v>
      </c>
      <c r="I63" s="66">
        <f t="shared" si="2"/>
        <v>0.12232165769783312</v>
      </c>
      <c r="J63" s="66">
        <v>28.587606450443921</v>
      </c>
      <c r="K63" s="66">
        <f t="shared" si="3"/>
        <v>9.890196624482693E-2</v>
      </c>
      <c r="L63" s="66">
        <f t="shared" si="4"/>
        <v>5.2536840437331644</v>
      </c>
      <c r="M63" s="28"/>
      <c r="N63" s="126"/>
      <c r="O63" s="126"/>
      <c r="P63" s="126"/>
    </row>
    <row r="64" spans="1:16" s="26" customFormat="1" ht="15" customHeight="1">
      <c r="A64" s="99">
        <v>64</v>
      </c>
      <c r="B64" s="58" t="s">
        <v>316</v>
      </c>
      <c r="C64" s="59">
        <v>12328</v>
      </c>
      <c r="D64" s="59">
        <v>18130</v>
      </c>
      <c r="E64" s="60">
        <f t="shared" si="0"/>
        <v>30458</v>
      </c>
      <c r="F64" s="59">
        <v>71672</v>
      </c>
      <c r="G64" s="59">
        <v>98048</v>
      </c>
      <c r="H64" s="60">
        <f t="shared" si="1"/>
        <v>169720</v>
      </c>
      <c r="I64" s="61">
        <f t="shared" si="2"/>
        <v>0.59034591192530528</v>
      </c>
      <c r="J64" s="61">
        <v>35.002758113450398</v>
      </c>
      <c r="K64" s="61">
        <f t="shared" si="3"/>
        <v>0.50626256819495796</v>
      </c>
      <c r="L64" s="61">
        <f t="shared" si="4"/>
        <v>5.572263444743581</v>
      </c>
      <c r="M64" s="28"/>
      <c r="N64" s="126"/>
      <c r="O64" s="126"/>
      <c r="P64" s="126"/>
    </row>
    <row r="65" spans="1:16" s="26" customFormat="1" ht="15" customHeight="1">
      <c r="A65" s="100">
        <v>65</v>
      </c>
      <c r="B65" s="63" t="s">
        <v>317</v>
      </c>
      <c r="C65" s="64">
        <v>2102</v>
      </c>
      <c r="D65" s="64">
        <v>5240</v>
      </c>
      <c r="E65" s="65">
        <f t="shared" si="0"/>
        <v>7342</v>
      </c>
      <c r="F65" s="64">
        <v>12131</v>
      </c>
      <c r="G65" s="64">
        <v>29767</v>
      </c>
      <c r="H65" s="65">
        <f t="shared" si="1"/>
        <v>41898</v>
      </c>
      <c r="I65" s="66">
        <f t="shared" si="2"/>
        <v>0.14230480285493438</v>
      </c>
      <c r="J65" s="66">
        <v>25.302408932694625</v>
      </c>
      <c r="K65" s="66">
        <f t="shared" si="3"/>
        <v>0.12497872426486183</v>
      </c>
      <c r="L65" s="66">
        <f t="shared" si="4"/>
        <v>5.7066194497412148</v>
      </c>
      <c r="M65" s="28"/>
      <c r="N65" s="126"/>
      <c r="O65" s="126"/>
      <c r="P65" s="126"/>
    </row>
    <row r="66" spans="1:16" s="26" customFormat="1" ht="15" customHeight="1">
      <c r="A66" s="99">
        <v>66</v>
      </c>
      <c r="B66" s="58" t="s">
        <v>318</v>
      </c>
      <c r="C66" s="59">
        <v>3909</v>
      </c>
      <c r="D66" s="59">
        <v>7912</v>
      </c>
      <c r="E66" s="60">
        <f t="shared" si="0"/>
        <v>11821</v>
      </c>
      <c r="F66" s="59">
        <v>26732</v>
      </c>
      <c r="G66" s="59">
        <v>54075</v>
      </c>
      <c r="H66" s="60">
        <f t="shared" si="1"/>
        <v>80807</v>
      </c>
      <c r="I66" s="61">
        <f t="shared" si="2"/>
        <v>0.22911809786818027</v>
      </c>
      <c r="J66" s="61">
        <v>16.908399130335276</v>
      </c>
      <c r="K66" s="61">
        <f t="shared" si="3"/>
        <v>0.24104147624398992</v>
      </c>
      <c r="L66" s="61">
        <f t="shared" si="4"/>
        <v>6.8358852888926487</v>
      </c>
      <c r="M66" s="28"/>
      <c r="N66" s="126"/>
      <c r="O66" s="126"/>
      <c r="P66" s="126"/>
    </row>
    <row r="67" spans="1:16" s="26" customFormat="1" ht="15" customHeight="1">
      <c r="A67" s="100">
        <v>68</v>
      </c>
      <c r="B67" s="63" t="s">
        <v>319</v>
      </c>
      <c r="C67" s="64">
        <v>13618</v>
      </c>
      <c r="D67" s="64">
        <v>9994</v>
      </c>
      <c r="E67" s="65">
        <f t="shared" si="0"/>
        <v>23612</v>
      </c>
      <c r="F67" s="64">
        <v>124008</v>
      </c>
      <c r="G67" s="64">
        <v>72668</v>
      </c>
      <c r="H67" s="65">
        <f t="shared" si="1"/>
        <v>196676</v>
      </c>
      <c r="I67" s="66">
        <f t="shared" si="2"/>
        <v>0.45765472691510639</v>
      </c>
      <c r="J67" s="66">
        <v>15.232663909837493</v>
      </c>
      <c r="K67" s="66">
        <f t="shared" si="3"/>
        <v>0.58667037981564674</v>
      </c>
      <c r="L67" s="66">
        <f t="shared" si="4"/>
        <v>8.3294934778925978</v>
      </c>
      <c r="M67" s="28"/>
      <c r="N67" s="126"/>
      <c r="O67" s="126"/>
      <c r="P67" s="126"/>
    </row>
    <row r="68" spans="1:16" s="26" customFormat="1" ht="15" customHeight="1">
      <c r="A68" s="99">
        <v>69</v>
      </c>
      <c r="B68" s="58" t="s">
        <v>320</v>
      </c>
      <c r="C68" s="59">
        <v>4925</v>
      </c>
      <c r="D68" s="59">
        <v>12247</v>
      </c>
      <c r="E68" s="60">
        <f t="shared" si="0"/>
        <v>17172</v>
      </c>
      <c r="F68" s="59">
        <v>55049</v>
      </c>
      <c r="G68" s="59">
        <v>111014</v>
      </c>
      <c r="H68" s="60">
        <f t="shared" si="1"/>
        <v>166063</v>
      </c>
      <c r="I68" s="61">
        <f t="shared" si="2"/>
        <v>0.3328327532858803</v>
      </c>
      <c r="J68" s="61">
        <v>10.887372879206715</v>
      </c>
      <c r="K68" s="61">
        <f t="shared" si="3"/>
        <v>0.4953539998948816</v>
      </c>
      <c r="L68" s="61">
        <f t="shared" si="4"/>
        <v>9.6705683671092473</v>
      </c>
      <c r="M68" s="28"/>
      <c r="N68" s="126"/>
      <c r="O68" s="126"/>
      <c r="P68" s="126"/>
    </row>
    <row r="69" spans="1:16" s="26" customFormat="1" ht="15" customHeight="1">
      <c r="A69" s="100">
        <v>70</v>
      </c>
      <c r="B69" s="63" t="s">
        <v>321</v>
      </c>
      <c r="C69" s="64">
        <v>21738</v>
      </c>
      <c r="D69" s="64">
        <v>26255</v>
      </c>
      <c r="E69" s="65">
        <f t="shared" si="0"/>
        <v>47993</v>
      </c>
      <c r="F69" s="64">
        <v>140157</v>
      </c>
      <c r="G69" s="64">
        <v>159709</v>
      </c>
      <c r="H69" s="65">
        <f t="shared" si="1"/>
        <v>299866</v>
      </c>
      <c r="I69" s="66">
        <f t="shared" si="2"/>
        <v>0.93021443794836101</v>
      </c>
      <c r="J69" s="66">
        <v>23.092431314054757</v>
      </c>
      <c r="K69" s="66">
        <f t="shared" si="3"/>
        <v>0.89447873718094073</v>
      </c>
      <c r="L69" s="66">
        <f t="shared" si="4"/>
        <v>6.2481195174296253</v>
      </c>
      <c r="M69" s="28"/>
      <c r="N69" s="126"/>
      <c r="O69" s="126"/>
      <c r="P69" s="126"/>
    </row>
    <row r="70" spans="1:16" s="26" customFormat="1" ht="15" customHeight="1">
      <c r="A70" s="99">
        <v>71</v>
      </c>
      <c r="B70" s="58" t="s">
        <v>322</v>
      </c>
      <c r="C70" s="59">
        <v>22698</v>
      </c>
      <c r="D70" s="59">
        <v>16475</v>
      </c>
      <c r="E70" s="60">
        <f t="shared" si="0"/>
        <v>39173</v>
      </c>
      <c r="F70" s="59">
        <v>161272</v>
      </c>
      <c r="G70" s="59">
        <v>112777</v>
      </c>
      <c r="H70" s="60">
        <f t="shared" si="1"/>
        <v>274049</v>
      </c>
      <c r="I70" s="61">
        <f t="shared" si="2"/>
        <v>0.75926260449963834</v>
      </c>
      <c r="J70" s="61">
        <v>21.095912542409394</v>
      </c>
      <c r="K70" s="61">
        <f t="shared" si="3"/>
        <v>0.81746848074039613</v>
      </c>
      <c r="L70" s="61">
        <f t="shared" si="4"/>
        <v>6.9958644985066245</v>
      </c>
      <c r="M70" s="28"/>
      <c r="N70" s="126"/>
      <c r="O70" s="126"/>
      <c r="P70" s="126"/>
    </row>
    <row r="71" spans="1:16" s="26" customFormat="1" ht="15" customHeight="1">
      <c r="A71" s="100">
        <v>72</v>
      </c>
      <c r="B71" s="63" t="s">
        <v>323</v>
      </c>
      <c r="C71" s="64">
        <v>2941</v>
      </c>
      <c r="D71" s="64">
        <v>2619</v>
      </c>
      <c r="E71" s="65">
        <f t="shared" si="0"/>
        <v>5560</v>
      </c>
      <c r="F71" s="64">
        <v>19819</v>
      </c>
      <c r="G71" s="64">
        <v>17160</v>
      </c>
      <c r="H71" s="65">
        <f t="shared" si="1"/>
        <v>36979</v>
      </c>
      <c r="I71" s="66">
        <f t="shared" si="2"/>
        <v>0.10776555487243737</v>
      </c>
      <c r="J71" s="66">
        <v>31.724295332648637</v>
      </c>
      <c r="K71" s="66">
        <f t="shared" si="3"/>
        <v>0.11030570062032377</v>
      </c>
      <c r="L71" s="66">
        <f t="shared" si="4"/>
        <v>6.6508992805755396</v>
      </c>
      <c r="M71" s="28"/>
      <c r="N71" s="126"/>
      <c r="O71" s="126"/>
      <c r="P71" s="126"/>
    </row>
    <row r="72" spans="1:16" s="26" customFormat="1" ht="15" customHeight="1">
      <c r="A72" s="99">
        <v>73</v>
      </c>
      <c r="B72" s="58" t="s">
        <v>324</v>
      </c>
      <c r="C72" s="59">
        <v>5021</v>
      </c>
      <c r="D72" s="59">
        <v>6655</v>
      </c>
      <c r="E72" s="60">
        <f t="shared" si="0"/>
        <v>11676</v>
      </c>
      <c r="F72" s="59">
        <v>33851</v>
      </c>
      <c r="G72" s="59">
        <v>38067</v>
      </c>
      <c r="H72" s="60">
        <f t="shared" si="1"/>
        <v>71918</v>
      </c>
      <c r="I72" s="61">
        <f t="shared" si="2"/>
        <v>0.22630766523211845</v>
      </c>
      <c r="J72" s="61">
        <v>21.012849584278158</v>
      </c>
      <c r="K72" s="61">
        <f t="shared" si="3"/>
        <v>0.21452622778367303</v>
      </c>
      <c r="L72" s="61">
        <f t="shared" si="4"/>
        <v>6.1594724220623505</v>
      </c>
      <c r="M72" s="28"/>
      <c r="N72" s="126"/>
      <c r="O72" s="126"/>
      <c r="P72" s="126"/>
    </row>
    <row r="73" spans="1:16" s="26" customFormat="1" ht="15" customHeight="1">
      <c r="A73" s="100">
        <v>74</v>
      </c>
      <c r="B73" s="63" t="s">
        <v>325</v>
      </c>
      <c r="C73" s="64">
        <v>3029</v>
      </c>
      <c r="D73" s="64">
        <v>3462</v>
      </c>
      <c r="E73" s="65">
        <f t="shared" ref="E73:E96" si="5">+D73+C73</f>
        <v>6491</v>
      </c>
      <c r="F73" s="64">
        <v>23893</v>
      </c>
      <c r="G73" s="64">
        <v>26849</v>
      </c>
      <c r="H73" s="65">
        <f t="shared" ref="H73:H96" si="6">+G73+F73</f>
        <v>50742</v>
      </c>
      <c r="I73" s="66">
        <f t="shared" ref="I73:I97" si="7">+E73/$E$97*100</f>
        <v>0.12581047062535808</v>
      </c>
      <c r="J73" s="66">
        <v>16.142750559562298</v>
      </c>
      <c r="K73" s="66">
        <f t="shared" ref="K73:K97" si="8">+H73/$H$97*100</f>
        <v>0.15135974095774543</v>
      </c>
      <c r="L73" s="66">
        <f t="shared" ref="L73:L97" si="9">+H73/E73</f>
        <v>7.8172854721922658</v>
      </c>
      <c r="M73" s="28"/>
      <c r="N73" s="126"/>
      <c r="O73" s="126"/>
      <c r="P73" s="126"/>
    </row>
    <row r="74" spans="1:16" s="26" customFormat="1" ht="15" customHeight="1">
      <c r="A74" s="99">
        <v>75</v>
      </c>
      <c r="B74" s="58" t="s">
        <v>326</v>
      </c>
      <c r="C74" s="59">
        <v>1152</v>
      </c>
      <c r="D74" s="59">
        <v>1541</v>
      </c>
      <c r="E74" s="60">
        <f t="shared" si="5"/>
        <v>2693</v>
      </c>
      <c r="F74" s="59">
        <v>8794</v>
      </c>
      <c r="G74" s="59">
        <v>11804</v>
      </c>
      <c r="H74" s="60">
        <f t="shared" si="6"/>
        <v>20598</v>
      </c>
      <c r="I74" s="61">
        <f t="shared" si="7"/>
        <v>5.2196517854581626E-2</v>
      </c>
      <c r="J74" s="61">
        <v>20.17681876077021</v>
      </c>
      <c r="K74" s="61">
        <f t="shared" si="8"/>
        <v>6.1442354346451469E-2</v>
      </c>
      <c r="L74" s="61">
        <f t="shared" si="9"/>
        <v>7.6487189008540657</v>
      </c>
      <c r="M74" s="28"/>
      <c r="N74" s="126"/>
      <c r="O74" s="126"/>
      <c r="P74" s="126"/>
    </row>
    <row r="75" spans="1:16" s="26" customFormat="1" ht="15" customHeight="1">
      <c r="A75" s="100">
        <v>77</v>
      </c>
      <c r="B75" s="63" t="s">
        <v>327</v>
      </c>
      <c r="C75" s="64">
        <v>3276</v>
      </c>
      <c r="D75" s="64">
        <v>1383</v>
      </c>
      <c r="E75" s="65">
        <f t="shared" si="5"/>
        <v>4659</v>
      </c>
      <c r="F75" s="64">
        <v>25541</v>
      </c>
      <c r="G75" s="64">
        <v>10113</v>
      </c>
      <c r="H75" s="65">
        <f t="shared" si="6"/>
        <v>35654</v>
      </c>
      <c r="I75" s="66">
        <f t="shared" si="7"/>
        <v>9.0302107940770815E-2</v>
      </c>
      <c r="J75" s="66">
        <v>16.163613655287261</v>
      </c>
      <c r="K75" s="66">
        <f t="shared" si="8"/>
        <v>0.10635332080145551</v>
      </c>
      <c r="L75" s="66">
        <f t="shared" si="9"/>
        <v>7.6527151749302424</v>
      </c>
      <c r="M75" s="28"/>
      <c r="N75" s="126"/>
      <c r="O75" s="126"/>
      <c r="P75" s="126"/>
    </row>
    <row r="76" spans="1:16" s="26" customFormat="1" ht="15" customHeight="1">
      <c r="A76" s="99">
        <v>78</v>
      </c>
      <c r="B76" s="58" t="s">
        <v>328</v>
      </c>
      <c r="C76" s="59">
        <v>13015</v>
      </c>
      <c r="D76" s="59">
        <v>11889</v>
      </c>
      <c r="E76" s="60">
        <f t="shared" si="5"/>
        <v>24904</v>
      </c>
      <c r="F76" s="59">
        <v>75320</v>
      </c>
      <c r="G76" s="59">
        <v>62698</v>
      </c>
      <c r="H76" s="60">
        <f t="shared" si="6"/>
        <v>138018</v>
      </c>
      <c r="I76" s="61">
        <f t="shared" si="7"/>
        <v>0.48269665081711877</v>
      </c>
      <c r="J76" s="61">
        <v>22.100349644143904</v>
      </c>
      <c r="K76" s="61">
        <f t="shared" si="8"/>
        <v>0.41169777950230796</v>
      </c>
      <c r="L76" s="61">
        <f t="shared" si="9"/>
        <v>5.5420012849341473</v>
      </c>
      <c r="M76" s="28"/>
      <c r="N76" s="126"/>
      <c r="O76" s="126"/>
      <c r="P76" s="126"/>
    </row>
    <row r="77" spans="1:16" s="26" customFormat="1" ht="15" customHeight="1">
      <c r="A77" s="100">
        <v>79</v>
      </c>
      <c r="B77" s="63" t="s">
        <v>329</v>
      </c>
      <c r="C77" s="64">
        <v>4688</v>
      </c>
      <c r="D77" s="64">
        <v>5788</v>
      </c>
      <c r="E77" s="65">
        <f t="shared" si="5"/>
        <v>10476</v>
      </c>
      <c r="F77" s="64">
        <v>38552</v>
      </c>
      <c r="G77" s="64">
        <v>37700</v>
      </c>
      <c r="H77" s="65">
        <f t="shared" si="6"/>
        <v>76252</v>
      </c>
      <c r="I77" s="66">
        <f t="shared" si="7"/>
        <v>0.20304891238195213</v>
      </c>
      <c r="J77" s="66">
        <v>15.909608638206752</v>
      </c>
      <c r="K77" s="66">
        <f t="shared" si="8"/>
        <v>0.22745423845157869</v>
      </c>
      <c r="L77" s="66">
        <f t="shared" si="9"/>
        <v>7.2787323405880109</v>
      </c>
      <c r="M77" s="28"/>
      <c r="N77" s="126"/>
      <c r="O77" s="126"/>
      <c r="P77" s="126"/>
    </row>
    <row r="78" spans="1:16" s="26" customFormat="1" ht="15" customHeight="1">
      <c r="A78" s="99">
        <v>80</v>
      </c>
      <c r="B78" s="58" t="s">
        <v>330</v>
      </c>
      <c r="C78" s="59">
        <v>54823</v>
      </c>
      <c r="D78" s="59">
        <v>21215</v>
      </c>
      <c r="E78" s="60">
        <f t="shared" si="5"/>
        <v>76038</v>
      </c>
      <c r="F78" s="59">
        <v>353193</v>
      </c>
      <c r="G78" s="59">
        <v>113729</v>
      </c>
      <c r="H78" s="60">
        <f t="shared" si="6"/>
        <v>466922</v>
      </c>
      <c r="I78" s="61">
        <f t="shared" si="7"/>
        <v>1.4737908743507899</v>
      </c>
      <c r="J78" s="61">
        <v>31.714743322377753</v>
      </c>
      <c r="K78" s="61">
        <f t="shared" si="8"/>
        <v>1.3927947847438498</v>
      </c>
      <c r="L78" s="61">
        <f t="shared" si="9"/>
        <v>6.1406402062126828</v>
      </c>
      <c r="M78" s="28"/>
      <c r="N78" s="126"/>
      <c r="O78" s="126"/>
      <c r="P78" s="126"/>
    </row>
    <row r="79" spans="1:16" s="26" customFormat="1" ht="15" customHeight="1">
      <c r="A79" s="100">
        <v>81</v>
      </c>
      <c r="B79" s="63" t="s">
        <v>331</v>
      </c>
      <c r="C79" s="64">
        <v>129114</v>
      </c>
      <c r="D79" s="64">
        <v>94074</v>
      </c>
      <c r="E79" s="65">
        <f t="shared" si="5"/>
        <v>223188</v>
      </c>
      <c r="F79" s="64">
        <v>783297</v>
      </c>
      <c r="G79" s="64">
        <v>562680</v>
      </c>
      <c r="H79" s="65">
        <f t="shared" si="6"/>
        <v>1345977</v>
      </c>
      <c r="I79" s="66">
        <f t="shared" si="7"/>
        <v>4.3258954426024374</v>
      </c>
      <c r="J79" s="66">
        <v>44.278852735139893</v>
      </c>
      <c r="K79" s="66">
        <f t="shared" si="8"/>
        <v>4.014952702989306</v>
      </c>
      <c r="L79" s="66">
        <f t="shared" si="9"/>
        <v>6.0306871337168664</v>
      </c>
      <c r="M79" s="28"/>
      <c r="N79" s="126"/>
      <c r="O79" s="126"/>
      <c r="P79" s="126"/>
    </row>
    <row r="80" spans="1:16" s="26" customFormat="1" ht="15" customHeight="1">
      <c r="A80" s="99">
        <v>82</v>
      </c>
      <c r="B80" s="58" t="s">
        <v>332</v>
      </c>
      <c r="C80" s="59">
        <v>81659</v>
      </c>
      <c r="D80" s="59">
        <v>138380</v>
      </c>
      <c r="E80" s="60">
        <f t="shared" si="5"/>
        <v>220039</v>
      </c>
      <c r="F80" s="59">
        <v>478755</v>
      </c>
      <c r="G80" s="59">
        <v>787509</v>
      </c>
      <c r="H80" s="60">
        <f t="shared" si="6"/>
        <v>1266264</v>
      </c>
      <c r="I80" s="61">
        <f t="shared" si="7"/>
        <v>4.2648605986647921</v>
      </c>
      <c r="J80" s="61">
        <v>46.219106953062308</v>
      </c>
      <c r="K80" s="61">
        <f t="shared" si="8"/>
        <v>3.7771745501580267</v>
      </c>
      <c r="L80" s="61">
        <f t="shared" si="9"/>
        <v>5.754725298697049</v>
      </c>
      <c r="M80" s="28"/>
      <c r="N80" s="126"/>
      <c r="O80" s="126"/>
      <c r="P80" s="126"/>
    </row>
    <row r="81" spans="1:16" s="26" customFormat="1" ht="15" customHeight="1">
      <c r="A81" s="100">
        <v>84</v>
      </c>
      <c r="B81" s="63" t="s">
        <v>333</v>
      </c>
      <c r="C81" s="64">
        <v>65036</v>
      </c>
      <c r="D81" s="64">
        <v>39698</v>
      </c>
      <c r="E81" s="65">
        <f t="shared" si="5"/>
        <v>104734</v>
      </c>
      <c r="F81" s="64">
        <v>401483</v>
      </c>
      <c r="G81" s="64">
        <v>237224</v>
      </c>
      <c r="H81" s="65">
        <f t="shared" si="6"/>
        <v>638707</v>
      </c>
      <c r="I81" s="66">
        <f t="shared" si="7"/>
        <v>2.0299851841744343</v>
      </c>
      <c r="J81" s="66">
        <v>36.381510158852564</v>
      </c>
      <c r="K81" s="66">
        <f t="shared" si="8"/>
        <v>1.9052170995999116</v>
      </c>
      <c r="L81" s="66">
        <f t="shared" si="9"/>
        <v>6.0983730211774594</v>
      </c>
      <c r="M81" s="28"/>
      <c r="N81" s="126"/>
      <c r="O81" s="126"/>
      <c r="P81" s="126"/>
    </row>
    <row r="82" spans="1:16" s="26" customFormat="1" ht="15" customHeight="1">
      <c r="A82" s="99">
        <v>85</v>
      </c>
      <c r="B82" s="58" t="s">
        <v>334</v>
      </c>
      <c r="C82" s="59">
        <v>50631</v>
      </c>
      <c r="D82" s="59">
        <v>106488</v>
      </c>
      <c r="E82" s="60">
        <f t="shared" si="5"/>
        <v>157119</v>
      </c>
      <c r="F82" s="59">
        <v>317612</v>
      </c>
      <c r="G82" s="59">
        <v>627568</v>
      </c>
      <c r="H82" s="60">
        <f t="shared" si="6"/>
        <v>945180</v>
      </c>
      <c r="I82" s="61">
        <f t="shared" si="7"/>
        <v>3.0453266575544045</v>
      </c>
      <c r="J82" s="61">
        <v>24.011314976297236</v>
      </c>
      <c r="K82" s="61">
        <f t="shared" si="8"/>
        <v>2.8194040431682206</v>
      </c>
      <c r="L82" s="61">
        <f t="shared" si="9"/>
        <v>6.0156951100758027</v>
      </c>
      <c r="M82" s="28"/>
      <c r="N82" s="126"/>
      <c r="O82" s="126"/>
      <c r="P82" s="126"/>
    </row>
    <row r="83" spans="1:16" s="26" customFormat="1" ht="15" customHeight="1">
      <c r="A83" s="100">
        <v>86</v>
      </c>
      <c r="B83" s="63" t="s">
        <v>335</v>
      </c>
      <c r="C83" s="64">
        <v>110401</v>
      </c>
      <c r="D83" s="64">
        <v>233158</v>
      </c>
      <c r="E83" s="65">
        <f t="shared" si="5"/>
        <v>343559</v>
      </c>
      <c r="F83" s="64">
        <v>808322</v>
      </c>
      <c r="G83" s="64">
        <v>1792541</v>
      </c>
      <c r="H83" s="65">
        <f t="shared" si="6"/>
        <v>2600863</v>
      </c>
      <c r="I83" s="66">
        <f t="shared" si="7"/>
        <v>6.6589615587085813</v>
      </c>
      <c r="J83" s="66">
        <v>40.374673738170252</v>
      </c>
      <c r="K83" s="66">
        <f t="shared" si="8"/>
        <v>7.7581874964838731</v>
      </c>
      <c r="L83" s="66">
        <f t="shared" si="9"/>
        <v>7.5703532726547698</v>
      </c>
      <c r="M83" s="28"/>
      <c r="N83" s="126"/>
      <c r="O83" s="126"/>
      <c r="P83" s="126"/>
    </row>
    <row r="84" spans="1:16" s="26" customFormat="1" ht="15" customHeight="1">
      <c r="A84" s="99">
        <v>87</v>
      </c>
      <c r="B84" s="58" t="s">
        <v>336</v>
      </c>
      <c r="C84" s="59">
        <v>7785</v>
      </c>
      <c r="D84" s="59">
        <v>28458</v>
      </c>
      <c r="E84" s="60">
        <f t="shared" si="5"/>
        <v>36243</v>
      </c>
      <c r="F84" s="59">
        <v>50525</v>
      </c>
      <c r="G84" s="59">
        <v>200591</v>
      </c>
      <c r="H84" s="60">
        <f t="shared" si="6"/>
        <v>251116</v>
      </c>
      <c r="I84" s="61">
        <f t="shared" si="7"/>
        <v>0.70247248295714881</v>
      </c>
      <c r="J84" s="61">
        <v>69.160751087703233</v>
      </c>
      <c r="K84" s="61">
        <f t="shared" si="8"/>
        <v>0.74906098912824104</v>
      </c>
      <c r="L84" s="61">
        <f t="shared" si="9"/>
        <v>6.9286758822393288</v>
      </c>
      <c r="M84" s="28"/>
      <c r="N84" s="126"/>
      <c r="O84" s="126"/>
      <c r="P84" s="126"/>
    </row>
    <row r="85" spans="1:16" s="26" customFormat="1" ht="15" customHeight="1">
      <c r="A85" s="100">
        <v>88</v>
      </c>
      <c r="B85" s="63" t="s">
        <v>337</v>
      </c>
      <c r="C85" s="64">
        <v>4066</v>
      </c>
      <c r="D85" s="64">
        <v>20788</v>
      </c>
      <c r="E85" s="65">
        <f t="shared" si="5"/>
        <v>24854</v>
      </c>
      <c r="F85" s="64">
        <v>30294</v>
      </c>
      <c r="G85" s="64">
        <v>136859</v>
      </c>
      <c r="H85" s="65">
        <f t="shared" si="6"/>
        <v>167153</v>
      </c>
      <c r="I85" s="66">
        <f t="shared" si="7"/>
        <v>0.4817275361150285</v>
      </c>
      <c r="J85" s="66">
        <v>30.693423896264278</v>
      </c>
      <c r="K85" s="66">
        <f t="shared" si="8"/>
        <v>0.49860539159493172</v>
      </c>
      <c r="L85" s="66">
        <f t="shared" si="9"/>
        <v>6.7253963144765434</v>
      </c>
      <c r="M85" s="28"/>
      <c r="N85" s="126"/>
      <c r="O85" s="126"/>
      <c r="P85" s="126"/>
    </row>
    <row r="86" spans="1:16" s="26" customFormat="1" ht="15" customHeight="1">
      <c r="A86" s="99">
        <v>90</v>
      </c>
      <c r="B86" s="58" t="s">
        <v>338</v>
      </c>
      <c r="C86" s="59">
        <v>1649</v>
      </c>
      <c r="D86" s="59">
        <v>1440</v>
      </c>
      <c r="E86" s="60">
        <f t="shared" si="5"/>
        <v>3089</v>
      </c>
      <c r="F86" s="59">
        <v>10499</v>
      </c>
      <c r="G86" s="59">
        <v>8683</v>
      </c>
      <c r="H86" s="60">
        <f t="shared" si="6"/>
        <v>19182</v>
      </c>
      <c r="I86" s="61">
        <f t="shared" si="7"/>
        <v>5.9871906295136522E-2</v>
      </c>
      <c r="J86" s="61">
        <v>20.419090428344791</v>
      </c>
      <c r="K86" s="61">
        <f t="shared" si="8"/>
        <v>5.7218528064551522E-2</v>
      </c>
      <c r="L86" s="61">
        <f t="shared" si="9"/>
        <v>6.2097766267400454</v>
      </c>
      <c r="M86" s="28"/>
      <c r="N86" s="126"/>
      <c r="O86" s="126"/>
      <c r="P86" s="126"/>
    </row>
    <row r="87" spans="1:16" s="26" customFormat="1" ht="15" customHeight="1">
      <c r="A87" s="100">
        <v>91</v>
      </c>
      <c r="B87" s="63" t="s">
        <v>339</v>
      </c>
      <c r="C87" s="64">
        <v>1075</v>
      </c>
      <c r="D87" s="64">
        <v>899</v>
      </c>
      <c r="E87" s="65">
        <f t="shared" si="5"/>
        <v>1974</v>
      </c>
      <c r="F87" s="64">
        <v>7529</v>
      </c>
      <c r="G87" s="64">
        <v>4701</v>
      </c>
      <c r="H87" s="65">
        <f t="shared" si="6"/>
        <v>12230</v>
      </c>
      <c r="I87" s="66">
        <f t="shared" si="7"/>
        <v>3.8260648438523628E-2</v>
      </c>
      <c r="J87" s="66">
        <v>41.919728180080696</v>
      </c>
      <c r="K87" s="66">
        <f t="shared" si="8"/>
        <v>3.6481211460195236E-2</v>
      </c>
      <c r="L87" s="66">
        <f t="shared" si="9"/>
        <v>6.1955420466058762</v>
      </c>
      <c r="M87" s="28"/>
      <c r="N87" s="126"/>
      <c r="O87" s="126"/>
      <c r="P87" s="126"/>
    </row>
    <row r="88" spans="1:16" s="26" customFormat="1" ht="15" customHeight="1">
      <c r="A88" s="99">
        <v>92</v>
      </c>
      <c r="B88" s="58" t="s">
        <v>340</v>
      </c>
      <c r="C88" s="59">
        <v>333</v>
      </c>
      <c r="D88" s="59">
        <v>193</v>
      </c>
      <c r="E88" s="60">
        <f t="shared" si="5"/>
        <v>526</v>
      </c>
      <c r="F88" s="59">
        <v>4300</v>
      </c>
      <c r="G88" s="59">
        <v>1690</v>
      </c>
      <c r="H88" s="60">
        <f t="shared" si="6"/>
        <v>5990</v>
      </c>
      <c r="I88" s="61">
        <f t="shared" si="7"/>
        <v>1.0195086665989578E-2</v>
      </c>
      <c r="J88" s="61">
        <v>10.378847671665351</v>
      </c>
      <c r="K88" s="61">
        <f t="shared" si="8"/>
        <v>1.786773970944967E-2</v>
      </c>
      <c r="L88" s="61">
        <f t="shared" si="9"/>
        <v>11.387832699619771</v>
      </c>
      <c r="M88" s="28"/>
      <c r="N88" s="126"/>
      <c r="O88" s="126"/>
      <c r="P88" s="126"/>
    </row>
    <row r="89" spans="1:16" s="26" customFormat="1" ht="15" customHeight="1">
      <c r="A89" s="100">
        <v>93</v>
      </c>
      <c r="B89" s="63" t="s">
        <v>341</v>
      </c>
      <c r="C89" s="64">
        <v>6594</v>
      </c>
      <c r="D89" s="64">
        <v>7025</v>
      </c>
      <c r="E89" s="65">
        <f t="shared" si="5"/>
        <v>13619</v>
      </c>
      <c r="F89" s="64">
        <v>51266</v>
      </c>
      <c r="G89" s="64">
        <v>43797</v>
      </c>
      <c r="H89" s="65">
        <f t="shared" si="6"/>
        <v>95063</v>
      </c>
      <c r="I89" s="66">
        <f t="shared" si="7"/>
        <v>0.26396746255534614</v>
      </c>
      <c r="J89" s="66">
        <v>20.585879045301329</v>
      </c>
      <c r="K89" s="66">
        <f t="shared" si="8"/>
        <v>0.28356610016684713</v>
      </c>
      <c r="L89" s="66">
        <f t="shared" si="9"/>
        <v>6.9801747558557894</v>
      </c>
      <c r="M89" s="28"/>
      <c r="N89" s="126"/>
      <c r="O89" s="126"/>
      <c r="P89" s="126"/>
    </row>
    <row r="90" spans="1:16" s="26" customFormat="1" ht="15" customHeight="1">
      <c r="A90" s="99">
        <v>94</v>
      </c>
      <c r="B90" s="58" t="s">
        <v>342</v>
      </c>
      <c r="C90" s="59">
        <v>5623</v>
      </c>
      <c r="D90" s="59">
        <v>7650</v>
      </c>
      <c r="E90" s="60">
        <f t="shared" si="5"/>
        <v>13273</v>
      </c>
      <c r="F90" s="59">
        <v>42557</v>
      </c>
      <c r="G90" s="59">
        <v>58258</v>
      </c>
      <c r="H90" s="60">
        <f t="shared" si="6"/>
        <v>100815</v>
      </c>
      <c r="I90" s="61">
        <f t="shared" si="7"/>
        <v>0.25726118881688154</v>
      </c>
      <c r="J90" s="61">
        <v>21.733363898349488</v>
      </c>
      <c r="K90" s="61">
        <f t="shared" si="8"/>
        <v>0.30072390297298307</v>
      </c>
      <c r="L90" s="61">
        <f t="shared" si="9"/>
        <v>7.5954946131243881</v>
      </c>
      <c r="M90" s="28"/>
      <c r="N90" s="126"/>
      <c r="O90" s="126"/>
      <c r="P90" s="126"/>
    </row>
    <row r="91" spans="1:16" s="26" customFormat="1" ht="15" customHeight="1">
      <c r="A91" s="100">
        <v>95</v>
      </c>
      <c r="B91" s="63" t="s">
        <v>343</v>
      </c>
      <c r="C91" s="64">
        <v>8677</v>
      </c>
      <c r="D91" s="64">
        <v>3029</v>
      </c>
      <c r="E91" s="65">
        <f t="shared" si="5"/>
        <v>11706</v>
      </c>
      <c r="F91" s="64">
        <v>64622</v>
      </c>
      <c r="G91" s="64">
        <v>23667</v>
      </c>
      <c r="H91" s="65">
        <f t="shared" si="6"/>
        <v>88289</v>
      </c>
      <c r="I91" s="66">
        <f t="shared" si="7"/>
        <v>0.22688913405337266</v>
      </c>
      <c r="J91" s="66">
        <v>23.144450156194392</v>
      </c>
      <c r="K91" s="66">
        <f t="shared" si="8"/>
        <v>0.26335974477589352</v>
      </c>
      <c r="L91" s="66">
        <f t="shared" si="9"/>
        <v>7.5422005808986841</v>
      </c>
      <c r="M91" s="28"/>
      <c r="N91" s="126"/>
      <c r="O91" s="126"/>
      <c r="P91" s="126"/>
    </row>
    <row r="92" spans="1:16" s="26" customFormat="1" ht="15" customHeight="1">
      <c r="A92" s="99">
        <v>96</v>
      </c>
      <c r="B92" s="58" t="s">
        <v>344</v>
      </c>
      <c r="C92" s="59">
        <v>10320</v>
      </c>
      <c r="D92" s="59">
        <v>17161</v>
      </c>
      <c r="E92" s="60">
        <f t="shared" si="5"/>
        <v>27481</v>
      </c>
      <c r="F92" s="59">
        <v>87097</v>
      </c>
      <c r="G92" s="59">
        <v>132246</v>
      </c>
      <c r="H92" s="60">
        <f t="shared" si="6"/>
        <v>219343</v>
      </c>
      <c r="I92" s="61">
        <f t="shared" si="7"/>
        <v>0.53264482256285095</v>
      </c>
      <c r="J92" s="61">
        <v>22.045292282021865</v>
      </c>
      <c r="K92" s="61">
        <f t="shared" si="8"/>
        <v>0.654284412535863</v>
      </c>
      <c r="L92" s="61">
        <f t="shared" si="9"/>
        <v>7.981623667261017</v>
      </c>
      <c r="M92" s="28"/>
      <c r="N92" s="126"/>
      <c r="O92" s="126"/>
      <c r="P92" s="126"/>
    </row>
    <row r="93" spans="1:16" s="26" customFormat="1" ht="15" customHeight="1">
      <c r="A93" s="100">
        <v>97</v>
      </c>
      <c r="B93" s="63" t="s">
        <v>345</v>
      </c>
      <c r="C93" s="64">
        <v>106</v>
      </c>
      <c r="D93" s="64">
        <v>1178</v>
      </c>
      <c r="E93" s="65">
        <f t="shared" si="5"/>
        <v>1284</v>
      </c>
      <c r="F93" s="64">
        <v>1406</v>
      </c>
      <c r="G93" s="64">
        <v>20925</v>
      </c>
      <c r="H93" s="65">
        <f t="shared" si="6"/>
        <v>22331</v>
      </c>
      <c r="I93" s="66">
        <f t="shared" si="7"/>
        <v>2.4886865549677981E-2</v>
      </c>
      <c r="J93" s="66">
        <v>3.6806650422817833</v>
      </c>
      <c r="K93" s="66">
        <f t="shared" si="8"/>
        <v>6.6611768856714632E-2</v>
      </c>
      <c r="L93" s="66">
        <f t="shared" si="9"/>
        <v>17.391744548286603</v>
      </c>
      <c r="M93" s="28"/>
      <c r="N93" s="126"/>
      <c r="O93" s="126"/>
      <c r="P93" s="126"/>
    </row>
    <row r="94" spans="1:16" s="26" customFormat="1" ht="15" customHeight="1">
      <c r="A94" s="99">
        <v>98</v>
      </c>
      <c r="B94" s="58" t="s">
        <v>346</v>
      </c>
      <c r="C94" s="59">
        <v>17</v>
      </c>
      <c r="D94" s="59">
        <v>13</v>
      </c>
      <c r="E94" s="60">
        <f t="shared" si="5"/>
        <v>30</v>
      </c>
      <c r="F94" s="59">
        <v>135</v>
      </c>
      <c r="G94" s="59">
        <v>97</v>
      </c>
      <c r="H94" s="60">
        <f t="shared" si="6"/>
        <v>232</v>
      </c>
      <c r="I94" s="61">
        <f t="shared" si="7"/>
        <v>5.8146882125415845E-4</v>
      </c>
      <c r="J94" s="61">
        <v>11.76470588235294</v>
      </c>
      <c r="K94" s="61">
        <f t="shared" si="8"/>
        <v>6.9203933432259162E-4</v>
      </c>
      <c r="L94" s="61">
        <f t="shared" si="9"/>
        <v>7.7333333333333334</v>
      </c>
      <c r="M94" s="28"/>
      <c r="N94" s="126"/>
      <c r="O94" s="126"/>
      <c r="P94" s="126"/>
    </row>
    <row r="95" spans="1:16" s="26" customFormat="1" ht="15" customHeight="1">
      <c r="A95" s="100">
        <v>99</v>
      </c>
      <c r="B95" s="63" t="s">
        <v>347</v>
      </c>
      <c r="C95" s="64">
        <v>984</v>
      </c>
      <c r="D95" s="64">
        <v>884</v>
      </c>
      <c r="E95" s="65">
        <f t="shared" si="5"/>
        <v>1868</v>
      </c>
      <c r="F95" s="64">
        <v>7332</v>
      </c>
      <c r="G95" s="64">
        <v>5264</v>
      </c>
      <c r="H95" s="65">
        <f t="shared" si="6"/>
        <v>12596</v>
      </c>
      <c r="I95" s="66">
        <f t="shared" si="7"/>
        <v>3.6206125270092267E-2</v>
      </c>
      <c r="J95" s="66">
        <v>44.12945901252067</v>
      </c>
      <c r="K95" s="66">
        <f t="shared" si="8"/>
        <v>3.7572963168652433E-2</v>
      </c>
      <c r="L95" s="66">
        <f t="shared" si="9"/>
        <v>6.7430406852248392</v>
      </c>
      <c r="M95" s="28"/>
      <c r="N95" s="126"/>
      <c r="O95" s="126"/>
      <c r="P95" s="126"/>
    </row>
    <row r="96" spans="1:16" s="26" customFormat="1" ht="26.1" customHeight="1">
      <c r="A96" s="99"/>
      <c r="B96" s="67" t="s">
        <v>146</v>
      </c>
      <c r="C96" s="59">
        <v>12</v>
      </c>
      <c r="D96" s="59">
        <v>299</v>
      </c>
      <c r="E96" s="60">
        <f t="shared" si="5"/>
        <v>311</v>
      </c>
      <c r="F96" s="59">
        <v>155</v>
      </c>
      <c r="G96" s="59">
        <v>4384</v>
      </c>
      <c r="H96" s="60">
        <f t="shared" si="6"/>
        <v>4539</v>
      </c>
      <c r="I96" s="61">
        <f t="shared" si="7"/>
        <v>6.0278934470014431E-3</v>
      </c>
      <c r="J96" s="61">
        <v>1.1533469312071203</v>
      </c>
      <c r="K96" s="61">
        <f t="shared" si="8"/>
        <v>1.3539510941768291E-2</v>
      </c>
      <c r="L96" s="61">
        <f t="shared" si="9"/>
        <v>14.594855305466238</v>
      </c>
      <c r="M96" s="28"/>
      <c r="N96" s="126"/>
      <c r="O96" s="126"/>
      <c r="P96" s="126"/>
    </row>
    <row r="97" spans="1:16" s="25" customFormat="1" ht="20.100000000000001" customHeight="1">
      <c r="A97" s="184" t="s">
        <v>66</v>
      </c>
      <c r="B97" s="184"/>
      <c r="C97" s="56">
        <f>SUM(C8:C96)</f>
        <v>3002144</v>
      </c>
      <c r="D97" s="56">
        <f t="shared" ref="D97:H97" si="10">SUM(D8:D96)</f>
        <v>2157204</v>
      </c>
      <c r="E97" s="56">
        <f t="shared" si="10"/>
        <v>5159348</v>
      </c>
      <c r="F97" s="56">
        <f t="shared" si="10"/>
        <v>20002422</v>
      </c>
      <c r="G97" s="56">
        <f t="shared" si="10"/>
        <v>13521684</v>
      </c>
      <c r="H97" s="56">
        <f t="shared" si="10"/>
        <v>33524106</v>
      </c>
      <c r="I97" s="54">
        <f t="shared" si="7"/>
        <v>100</v>
      </c>
      <c r="J97" s="54">
        <v>31.075040770064543</v>
      </c>
      <c r="K97" s="54">
        <f t="shared" si="8"/>
        <v>100</v>
      </c>
      <c r="L97" s="55">
        <f t="shared" si="9"/>
        <v>6.4977407998064871</v>
      </c>
      <c r="M97" s="28"/>
      <c r="N97" s="126"/>
      <c r="O97" s="126"/>
      <c r="P97" s="126"/>
    </row>
    <row r="98" spans="1:16" s="27" customFormat="1" ht="12.2" customHeight="1">
      <c r="A98" s="185" t="s">
        <v>23</v>
      </c>
      <c r="B98" s="185"/>
      <c r="C98" s="185"/>
      <c r="D98" s="185"/>
      <c r="E98" s="185"/>
      <c r="F98" s="185"/>
      <c r="G98" s="185"/>
      <c r="H98" s="185"/>
      <c r="I98" s="185"/>
      <c r="J98" s="185"/>
      <c r="K98" s="185"/>
      <c r="L98" s="29"/>
      <c r="M98" s="28"/>
      <c r="N98" s="126"/>
    </row>
    <row r="99" spans="1:16" s="27" customFormat="1" ht="12.2" customHeight="1">
      <c r="A99" s="182" t="s">
        <v>24</v>
      </c>
      <c r="B99" s="182"/>
      <c r="C99" s="182"/>
      <c r="D99" s="182"/>
      <c r="E99" s="182"/>
      <c r="F99" s="182"/>
      <c r="G99" s="182"/>
      <c r="H99" s="182"/>
      <c r="I99" s="182"/>
      <c r="J99" s="182"/>
      <c r="K99" s="182"/>
      <c r="L99" s="16"/>
      <c r="M99" s="28"/>
      <c r="N99" s="126"/>
    </row>
    <row r="101" spans="1:16">
      <c r="H101" s="35"/>
    </row>
    <row r="102" spans="1:16">
      <c r="D102" s="50"/>
      <c r="E102" s="50"/>
      <c r="F102" s="50"/>
      <c r="G102" s="50"/>
      <c r="H102" s="50"/>
      <c r="I102" s="50"/>
    </row>
    <row r="103" spans="1:16">
      <c r="C103" s="50"/>
      <c r="D103" s="50"/>
      <c r="E103" s="50"/>
      <c r="F103" s="50"/>
      <c r="G103" s="50"/>
      <c r="H103" s="50"/>
      <c r="I103" s="50"/>
      <c r="J103" s="50"/>
      <c r="K103" s="50"/>
      <c r="L103" s="50"/>
    </row>
    <row r="104" spans="1:16">
      <c r="F104" s="50"/>
      <c r="G104" s="50"/>
    </row>
    <row r="106" spans="1:16">
      <c r="E106" s="50"/>
      <c r="H106" s="50"/>
    </row>
  </sheetData>
  <mergeCells count="13">
    <mergeCell ref="A99:K99"/>
    <mergeCell ref="A4:L4"/>
    <mergeCell ref="A97:B97"/>
    <mergeCell ref="A98:K98"/>
    <mergeCell ref="I6:I7"/>
    <mergeCell ref="J6:J7"/>
    <mergeCell ref="K6:K7"/>
    <mergeCell ref="L6:L7"/>
    <mergeCell ref="A5:L5"/>
    <mergeCell ref="C6:E6"/>
    <mergeCell ref="F6:H6"/>
    <mergeCell ref="A6:A7"/>
    <mergeCell ref="B6:B7"/>
  </mergeCells>
  <phoneticPr fontId="0" type="noConversion"/>
  <printOptions horizontalCentered="1" verticalCentered="1" gridLinesSet="0"/>
  <pageMargins left="0" right="0" top="0" bottom="0" header="0" footer="0"/>
  <pageSetup paperSize="9" scale="82" fitToHeight="0" orientation="landscape" r:id="rId1"/>
  <headerFooter alignWithMargins="0"/>
  <rowBreaks count="2" manualBreakCount="2">
    <brk id="42" max="11" man="1"/>
    <brk id="73" max="11" man="1"/>
  </rowBreaks>
  <ignoredErrors>
    <ignoredError sqref="A8:A15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A1:N104"/>
  <sheetViews>
    <sheetView showGridLines="0" zoomScaleNormal="100" workbookViewId="0"/>
  </sheetViews>
  <sheetFormatPr defaultColWidth="9.28515625" defaultRowHeight="12.75"/>
  <cols>
    <col min="1" max="1" width="6.7109375" style="1" customWidth="1"/>
    <col min="2" max="2" width="16.7109375" style="1" customWidth="1"/>
    <col min="3" max="7" width="14.28515625" style="1" customWidth="1"/>
    <col min="8" max="8" width="17.140625" style="1" customWidth="1"/>
    <col min="9" max="9" width="15.7109375" style="33" customWidth="1"/>
    <col min="10" max="10" width="15.7109375" style="35" customWidth="1"/>
    <col min="11" max="12" width="15.7109375" style="33" customWidth="1"/>
    <col min="13" max="13" width="15" style="1" customWidth="1"/>
    <col min="14" max="16384" width="9.28515625" style="1"/>
  </cols>
  <sheetData>
    <row r="1" spans="1:12" ht="15" customHeight="1"/>
    <row r="2" spans="1:12" ht="15" customHeight="1"/>
    <row r="3" spans="1:12" ht="15" customHeight="1">
      <c r="B3" s="33"/>
    </row>
    <row r="4" spans="1:12" s="36" customFormat="1" ht="39.75" customHeight="1">
      <c r="A4" s="192" t="s">
        <v>362</v>
      </c>
      <c r="B4" s="192"/>
      <c r="C4" s="192"/>
      <c r="D4" s="192"/>
      <c r="E4" s="192"/>
      <c r="F4" s="192"/>
      <c r="G4" s="192"/>
      <c r="H4" s="192"/>
      <c r="I4" s="192"/>
      <c r="J4" s="192"/>
      <c r="K4" s="51"/>
      <c r="L4" s="51"/>
    </row>
    <row r="5" spans="1:12" ht="24.95" customHeight="1">
      <c r="A5" s="193" t="s">
        <v>361</v>
      </c>
      <c r="B5" s="193"/>
      <c r="C5" s="193"/>
      <c r="D5" s="193"/>
      <c r="E5" s="193"/>
      <c r="F5" s="193"/>
      <c r="G5" s="193"/>
      <c r="H5" s="193"/>
      <c r="I5" s="193"/>
      <c r="J5" s="193"/>
    </row>
    <row r="6" spans="1:12" s="3" customFormat="1" ht="56.25" customHeight="1">
      <c r="A6" s="198" t="s">
        <v>245</v>
      </c>
      <c r="B6" s="199" t="s">
        <v>246</v>
      </c>
      <c r="C6" s="190" t="s">
        <v>122</v>
      </c>
      <c r="D6" s="190"/>
      <c r="E6" s="190"/>
      <c r="F6" s="190" t="s">
        <v>128</v>
      </c>
      <c r="G6" s="190"/>
      <c r="H6" s="190"/>
      <c r="I6" s="190" t="s">
        <v>124</v>
      </c>
      <c r="J6" s="190" t="s">
        <v>244</v>
      </c>
      <c r="K6" s="190" t="s">
        <v>125</v>
      </c>
      <c r="L6" s="191" t="s">
        <v>259</v>
      </c>
    </row>
    <row r="7" spans="1:12" s="3" customFormat="1" ht="20.25" customHeight="1">
      <c r="A7" s="198"/>
      <c r="B7" s="199"/>
      <c r="C7" s="190" t="s">
        <v>20</v>
      </c>
      <c r="D7" s="190" t="s">
        <v>19</v>
      </c>
      <c r="E7" s="190" t="s">
        <v>67</v>
      </c>
      <c r="F7" s="190" t="s">
        <v>20</v>
      </c>
      <c r="G7" s="190" t="s">
        <v>19</v>
      </c>
      <c r="H7" s="190" t="s">
        <v>67</v>
      </c>
      <c r="I7" s="190"/>
      <c r="J7" s="190"/>
      <c r="K7" s="190"/>
      <c r="L7" s="190"/>
    </row>
    <row r="8" spans="1:12" s="3" customFormat="1" ht="55.5" customHeight="1">
      <c r="A8" s="198"/>
      <c r="B8" s="199"/>
      <c r="C8" s="190"/>
      <c r="D8" s="190"/>
      <c r="E8" s="190"/>
      <c r="F8" s="190"/>
      <c r="G8" s="190"/>
      <c r="H8" s="190"/>
      <c r="I8" s="190"/>
      <c r="J8" s="190"/>
      <c r="K8" s="190"/>
      <c r="L8" s="190"/>
    </row>
    <row r="9" spans="1:12" s="3" customFormat="1" ht="15" customHeight="1">
      <c r="A9" s="68" t="s">
        <v>10</v>
      </c>
      <c r="B9" s="69" t="s">
        <v>25</v>
      </c>
      <c r="C9" s="70">
        <v>77200</v>
      </c>
      <c r="D9" s="70">
        <v>43042</v>
      </c>
      <c r="E9" s="71">
        <f>+D9+C9</f>
        <v>120242</v>
      </c>
      <c r="F9" s="70">
        <v>553835</v>
      </c>
      <c r="G9" s="70">
        <v>293387</v>
      </c>
      <c r="H9" s="71">
        <f>+G9+F9</f>
        <v>847222</v>
      </c>
      <c r="I9" s="72">
        <f>+E9/$E$90*100</f>
        <v>2.3305658001747509</v>
      </c>
      <c r="J9" s="72">
        <v>33.876997889766351</v>
      </c>
      <c r="K9" s="72">
        <f>+H9/$H$90*100</f>
        <v>2.5272023659631668</v>
      </c>
      <c r="L9" s="72">
        <f>+H9/E9</f>
        <v>7.0459739525290663</v>
      </c>
    </row>
    <row r="10" spans="1:12" s="3" customFormat="1" ht="15" customHeight="1">
      <c r="A10" s="73" t="s">
        <v>11</v>
      </c>
      <c r="B10" s="74" t="s">
        <v>26</v>
      </c>
      <c r="C10" s="75">
        <v>10227</v>
      </c>
      <c r="D10" s="75">
        <v>7480</v>
      </c>
      <c r="E10" s="76">
        <f t="shared" ref="E10:E73" si="0">+D10+C10</f>
        <v>17707</v>
      </c>
      <c r="F10" s="75">
        <v>78725</v>
      </c>
      <c r="G10" s="75">
        <v>45722</v>
      </c>
      <c r="H10" s="76">
        <f t="shared" ref="H10:H73" si="1">+G10+F10</f>
        <v>124447</v>
      </c>
      <c r="I10" s="77">
        <f t="shared" ref="I10:I73" si="2">+E10/$E$90*100</f>
        <v>0.34320228059824609</v>
      </c>
      <c r="J10" s="77">
        <v>17.473898198038171</v>
      </c>
      <c r="K10" s="77">
        <f t="shared" ref="K10:K73" si="3">+H10/$H$90*100</f>
        <v>0.37121646137260156</v>
      </c>
      <c r="L10" s="77">
        <f t="shared" ref="L10:L73" si="4">+H10/E10</f>
        <v>7.028124470548371</v>
      </c>
    </row>
    <row r="11" spans="1:12" s="3" customFormat="1" ht="15" customHeight="1">
      <c r="A11" s="68" t="s">
        <v>12</v>
      </c>
      <c r="B11" s="69" t="s">
        <v>27</v>
      </c>
      <c r="C11" s="70">
        <v>16994</v>
      </c>
      <c r="D11" s="70">
        <v>11024</v>
      </c>
      <c r="E11" s="71">
        <f t="shared" si="0"/>
        <v>28018</v>
      </c>
      <c r="F11" s="70">
        <v>126598</v>
      </c>
      <c r="G11" s="70">
        <v>71788</v>
      </c>
      <c r="H11" s="71">
        <f t="shared" si="1"/>
        <v>198386</v>
      </c>
      <c r="I11" s="72">
        <f t="shared" si="2"/>
        <v>0.5430531144633004</v>
      </c>
      <c r="J11" s="72">
        <v>26.275907343149207</v>
      </c>
      <c r="K11" s="72">
        <f t="shared" si="3"/>
        <v>0.5917711869781106</v>
      </c>
      <c r="L11" s="72">
        <f t="shared" si="4"/>
        <v>7.0806624312941677</v>
      </c>
    </row>
    <row r="12" spans="1:12" s="3" customFormat="1" ht="15" customHeight="1">
      <c r="A12" s="73" t="s">
        <v>13</v>
      </c>
      <c r="B12" s="74" t="s">
        <v>28</v>
      </c>
      <c r="C12" s="75">
        <v>2521</v>
      </c>
      <c r="D12" s="75">
        <v>2149</v>
      </c>
      <c r="E12" s="76">
        <f t="shared" si="0"/>
        <v>4670</v>
      </c>
      <c r="F12" s="75">
        <v>20573</v>
      </c>
      <c r="G12" s="75">
        <v>11955</v>
      </c>
      <c r="H12" s="76">
        <f t="shared" si="1"/>
        <v>32528</v>
      </c>
      <c r="I12" s="77">
        <f t="shared" si="2"/>
        <v>9.0515313175230663E-2</v>
      </c>
      <c r="J12" s="77">
        <v>14.020655698330732</v>
      </c>
      <c r="K12" s="77">
        <f t="shared" si="3"/>
        <v>9.702868735709165E-2</v>
      </c>
      <c r="L12" s="77">
        <f t="shared" si="4"/>
        <v>6.9653104925053535</v>
      </c>
    </row>
    <row r="13" spans="1:12" s="3" customFormat="1" ht="15" customHeight="1">
      <c r="A13" s="68" t="s">
        <v>14</v>
      </c>
      <c r="B13" s="69" t="s">
        <v>29</v>
      </c>
      <c r="C13" s="70">
        <v>10209</v>
      </c>
      <c r="D13" s="70">
        <v>7060</v>
      </c>
      <c r="E13" s="71">
        <f t="shared" si="0"/>
        <v>17269</v>
      </c>
      <c r="F13" s="70">
        <v>68815</v>
      </c>
      <c r="G13" s="70">
        <v>47643</v>
      </c>
      <c r="H13" s="71">
        <f t="shared" si="1"/>
        <v>116458</v>
      </c>
      <c r="I13" s="72">
        <f t="shared" si="2"/>
        <v>0.33471283580793543</v>
      </c>
      <c r="J13" s="72">
        <v>37.591971788062175</v>
      </c>
      <c r="K13" s="72">
        <f t="shared" si="3"/>
        <v>0.34738584826094993</v>
      </c>
      <c r="L13" s="72">
        <f t="shared" si="4"/>
        <v>6.743760495685911</v>
      </c>
    </row>
    <row r="14" spans="1:12" s="3" customFormat="1" ht="15" customHeight="1">
      <c r="A14" s="73" t="s">
        <v>15</v>
      </c>
      <c r="B14" s="74" t="s">
        <v>30</v>
      </c>
      <c r="C14" s="75">
        <v>197039</v>
      </c>
      <c r="D14" s="75">
        <v>158444</v>
      </c>
      <c r="E14" s="76">
        <f t="shared" si="0"/>
        <v>355483</v>
      </c>
      <c r="F14" s="75">
        <v>1318462</v>
      </c>
      <c r="G14" s="75">
        <v>1048962</v>
      </c>
      <c r="H14" s="76">
        <f t="shared" si="1"/>
        <v>2367424</v>
      </c>
      <c r="I14" s="77">
        <f t="shared" si="2"/>
        <v>6.8900760328630666</v>
      </c>
      <c r="J14" s="77">
        <v>27.658579549256412</v>
      </c>
      <c r="K14" s="77">
        <f t="shared" si="3"/>
        <v>7.0618557285315822</v>
      </c>
      <c r="L14" s="77">
        <f t="shared" si="4"/>
        <v>6.6597390029902979</v>
      </c>
    </row>
    <row r="15" spans="1:12" s="3" customFormat="1" ht="15" customHeight="1">
      <c r="A15" s="68" t="s">
        <v>16</v>
      </c>
      <c r="B15" s="69" t="s">
        <v>31</v>
      </c>
      <c r="C15" s="70">
        <v>126842</v>
      </c>
      <c r="D15" s="70">
        <v>127070</v>
      </c>
      <c r="E15" s="71">
        <f t="shared" si="0"/>
        <v>253912</v>
      </c>
      <c r="F15" s="70">
        <v>861861</v>
      </c>
      <c r="G15" s="70">
        <v>903994</v>
      </c>
      <c r="H15" s="71">
        <f t="shared" si="1"/>
        <v>1765855</v>
      </c>
      <c r="I15" s="72">
        <f t="shared" si="2"/>
        <v>4.9213970447428634</v>
      </c>
      <c r="J15" s="72">
        <v>39.925090923957221</v>
      </c>
      <c r="K15" s="72">
        <f t="shared" si="3"/>
        <v>5.2674186151302589</v>
      </c>
      <c r="L15" s="72">
        <f t="shared" si="4"/>
        <v>6.9545945051828983</v>
      </c>
    </row>
    <row r="16" spans="1:12" s="3" customFormat="1" ht="15" customHeight="1">
      <c r="A16" s="73" t="s">
        <v>17</v>
      </c>
      <c r="B16" s="74" t="s">
        <v>32</v>
      </c>
      <c r="C16" s="75">
        <v>3648</v>
      </c>
      <c r="D16" s="75">
        <v>2695</v>
      </c>
      <c r="E16" s="76">
        <f t="shared" si="0"/>
        <v>6343</v>
      </c>
      <c r="F16" s="75">
        <v>25338</v>
      </c>
      <c r="G16" s="75">
        <v>19244</v>
      </c>
      <c r="H16" s="76">
        <f t="shared" si="1"/>
        <v>44582</v>
      </c>
      <c r="I16" s="77">
        <f t="shared" si="2"/>
        <v>0.12294189110717091</v>
      </c>
      <c r="J16" s="77">
        <v>27.769021977059804</v>
      </c>
      <c r="K16" s="77">
        <f t="shared" si="3"/>
        <v>0.13298490346021458</v>
      </c>
      <c r="L16" s="77">
        <f t="shared" si="4"/>
        <v>7.0285353933469965</v>
      </c>
    </row>
    <row r="17" spans="1:12" s="3" customFormat="1" ht="15" customHeight="1">
      <c r="A17" s="68" t="s">
        <v>18</v>
      </c>
      <c r="B17" s="69" t="s">
        <v>33</v>
      </c>
      <c r="C17" s="70">
        <v>41839</v>
      </c>
      <c r="D17" s="70">
        <v>35030</v>
      </c>
      <c r="E17" s="71">
        <f t="shared" si="0"/>
        <v>76869</v>
      </c>
      <c r="F17" s="70">
        <v>281676</v>
      </c>
      <c r="G17" s="70">
        <v>217468</v>
      </c>
      <c r="H17" s="71">
        <f t="shared" si="1"/>
        <v>499144</v>
      </c>
      <c r="I17" s="72">
        <f t="shared" si="2"/>
        <v>1.4898975606995304</v>
      </c>
      <c r="J17" s="72">
        <v>41.942119449567315</v>
      </c>
      <c r="K17" s="72">
        <f t="shared" si="3"/>
        <v>1.488910696082395</v>
      </c>
      <c r="L17" s="72">
        <f t="shared" si="4"/>
        <v>6.4934368861309499</v>
      </c>
    </row>
    <row r="18" spans="1:12" s="3" customFormat="1" ht="15" customHeight="1">
      <c r="A18" s="73">
        <v>10</v>
      </c>
      <c r="B18" s="74" t="s">
        <v>34</v>
      </c>
      <c r="C18" s="75">
        <v>40822</v>
      </c>
      <c r="D18" s="75">
        <v>32337</v>
      </c>
      <c r="E18" s="76">
        <f t="shared" si="0"/>
        <v>73159</v>
      </c>
      <c r="F18" s="75">
        <v>282285</v>
      </c>
      <c r="G18" s="75">
        <v>207552</v>
      </c>
      <c r="H18" s="76">
        <f t="shared" si="1"/>
        <v>489837</v>
      </c>
      <c r="I18" s="77">
        <f t="shared" si="2"/>
        <v>1.4179892498044326</v>
      </c>
      <c r="J18" s="77">
        <v>33.735123096148264</v>
      </c>
      <c r="K18" s="77">
        <f t="shared" si="3"/>
        <v>1.4611485836490314</v>
      </c>
      <c r="L18" s="77">
        <f t="shared" si="4"/>
        <v>6.6955125138397191</v>
      </c>
    </row>
    <row r="19" spans="1:12" s="3" customFormat="1" ht="15" customHeight="1">
      <c r="A19" s="68">
        <v>11</v>
      </c>
      <c r="B19" s="69" t="s">
        <v>35</v>
      </c>
      <c r="C19" s="70">
        <v>16061</v>
      </c>
      <c r="D19" s="70">
        <v>9470</v>
      </c>
      <c r="E19" s="71">
        <f t="shared" si="0"/>
        <v>25531</v>
      </c>
      <c r="F19" s="70">
        <v>96117</v>
      </c>
      <c r="G19" s="70">
        <v>51577</v>
      </c>
      <c r="H19" s="71">
        <f t="shared" si="1"/>
        <v>147694</v>
      </c>
      <c r="I19" s="72">
        <f t="shared" si="2"/>
        <v>0.49484934918133061</v>
      </c>
      <c r="J19" s="72">
        <v>52.177556150497637</v>
      </c>
      <c r="K19" s="72">
        <f t="shared" si="3"/>
        <v>0.44056059242862439</v>
      </c>
      <c r="L19" s="72">
        <f t="shared" si="4"/>
        <v>5.7848889585210133</v>
      </c>
    </row>
    <row r="20" spans="1:12" s="3" customFormat="1" ht="15" customHeight="1">
      <c r="A20" s="73">
        <v>12</v>
      </c>
      <c r="B20" s="74" t="s">
        <v>36</v>
      </c>
      <c r="C20" s="75">
        <v>3272</v>
      </c>
      <c r="D20" s="75">
        <v>2620</v>
      </c>
      <c r="E20" s="76">
        <f t="shared" si="0"/>
        <v>5892</v>
      </c>
      <c r="F20" s="75">
        <v>24518</v>
      </c>
      <c r="G20" s="75">
        <v>17909</v>
      </c>
      <c r="H20" s="76">
        <f t="shared" si="1"/>
        <v>42427</v>
      </c>
      <c r="I20" s="77">
        <f t="shared" si="2"/>
        <v>0.11420047649431672</v>
      </c>
      <c r="J20" s="77">
        <v>19.98710946775671</v>
      </c>
      <c r="K20" s="77">
        <f t="shared" si="3"/>
        <v>0.12655669326424396</v>
      </c>
      <c r="L20" s="77">
        <f t="shared" si="4"/>
        <v>7.2007807196198232</v>
      </c>
    </row>
    <row r="21" spans="1:12" s="3" customFormat="1" ht="15" customHeight="1">
      <c r="A21" s="68">
        <v>13</v>
      </c>
      <c r="B21" s="69" t="s">
        <v>37</v>
      </c>
      <c r="C21" s="70">
        <v>2540</v>
      </c>
      <c r="D21" s="70">
        <v>1743</v>
      </c>
      <c r="E21" s="71">
        <f t="shared" si="0"/>
        <v>4283</v>
      </c>
      <c r="F21" s="70">
        <v>20152</v>
      </c>
      <c r="G21" s="70">
        <v>13074</v>
      </c>
      <c r="H21" s="71">
        <f t="shared" si="1"/>
        <v>33226</v>
      </c>
      <c r="I21" s="72">
        <f t="shared" si="2"/>
        <v>8.301436538105203E-2</v>
      </c>
      <c r="J21" s="72">
        <v>11.434750106791968</v>
      </c>
      <c r="K21" s="72">
        <f t="shared" si="3"/>
        <v>9.9110771216389795E-2</v>
      </c>
      <c r="L21" s="72">
        <f t="shared" si="4"/>
        <v>7.7576465094559888</v>
      </c>
    </row>
    <row r="22" spans="1:12" s="3" customFormat="1" ht="15" customHeight="1">
      <c r="A22" s="73">
        <v>14</v>
      </c>
      <c r="B22" s="74" t="s">
        <v>38</v>
      </c>
      <c r="C22" s="75">
        <v>13144</v>
      </c>
      <c r="D22" s="75">
        <v>11392</v>
      </c>
      <c r="E22" s="76">
        <f t="shared" si="0"/>
        <v>24536</v>
      </c>
      <c r="F22" s="75">
        <v>91678</v>
      </c>
      <c r="G22" s="75">
        <v>77283</v>
      </c>
      <c r="H22" s="76">
        <f t="shared" si="1"/>
        <v>168961</v>
      </c>
      <c r="I22" s="77">
        <f t="shared" si="2"/>
        <v>0.47556396660973438</v>
      </c>
      <c r="J22" s="77">
        <v>37.590966891881536</v>
      </c>
      <c r="K22" s="77">
        <f t="shared" si="3"/>
        <v>0.50399852571758363</v>
      </c>
      <c r="L22" s="77">
        <f t="shared" si="4"/>
        <v>6.8862487773068146</v>
      </c>
    </row>
    <row r="23" spans="1:12" s="3" customFormat="1" ht="15" customHeight="1">
      <c r="A23" s="68">
        <v>15</v>
      </c>
      <c r="B23" s="69" t="s">
        <v>39</v>
      </c>
      <c r="C23" s="70">
        <v>8236</v>
      </c>
      <c r="D23" s="70">
        <v>6338</v>
      </c>
      <c r="E23" s="71">
        <f t="shared" si="0"/>
        <v>14574</v>
      </c>
      <c r="F23" s="70">
        <v>58784</v>
      </c>
      <c r="G23" s="70">
        <v>45735</v>
      </c>
      <c r="H23" s="71">
        <f t="shared" si="1"/>
        <v>104519</v>
      </c>
      <c r="I23" s="72">
        <f t="shared" si="2"/>
        <v>0.2824775533652702</v>
      </c>
      <c r="J23" s="72">
        <v>38.18281851764521</v>
      </c>
      <c r="K23" s="72">
        <f t="shared" si="3"/>
        <v>0.31177266889682309</v>
      </c>
      <c r="L23" s="72">
        <f t="shared" si="4"/>
        <v>7.1716069713187869</v>
      </c>
    </row>
    <row r="24" spans="1:12" s="3" customFormat="1" ht="15" customHeight="1">
      <c r="A24" s="73">
        <v>16</v>
      </c>
      <c r="B24" s="74" t="s">
        <v>40</v>
      </c>
      <c r="C24" s="75">
        <v>187619</v>
      </c>
      <c r="D24" s="75">
        <v>127450</v>
      </c>
      <c r="E24" s="76">
        <f t="shared" si="0"/>
        <v>315069</v>
      </c>
      <c r="F24" s="75">
        <v>1248323</v>
      </c>
      <c r="G24" s="75">
        <v>782437</v>
      </c>
      <c r="H24" s="76">
        <f t="shared" si="1"/>
        <v>2030760</v>
      </c>
      <c r="I24" s="77">
        <f t="shared" si="2"/>
        <v>6.1067600014575483</v>
      </c>
      <c r="J24" s="77">
        <v>42.931248739596562</v>
      </c>
      <c r="K24" s="77">
        <f t="shared" si="3"/>
        <v>6.0576112007282159</v>
      </c>
      <c r="L24" s="77">
        <f t="shared" si="4"/>
        <v>6.4454452834141094</v>
      </c>
    </row>
    <row r="25" spans="1:12" s="3" customFormat="1" ht="15" customHeight="1">
      <c r="A25" s="68">
        <v>17</v>
      </c>
      <c r="B25" s="69" t="s">
        <v>41</v>
      </c>
      <c r="C25" s="70">
        <v>19764</v>
      </c>
      <c r="D25" s="70">
        <v>14319</v>
      </c>
      <c r="E25" s="71">
        <f t="shared" si="0"/>
        <v>34083</v>
      </c>
      <c r="F25" s="70">
        <v>139492</v>
      </c>
      <c r="G25" s="70">
        <v>86901</v>
      </c>
      <c r="H25" s="71">
        <f t="shared" si="1"/>
        <v>226393</v>
      </c>
      <c r="I25" s="72">
        <f t="shared" si="2"/>
        <v>0.66060672782684948</v>
      </c>
      <c r="J25" s="72">
        <v>34.678781465578638</v>
      </c>
      <c r="K25" s="72">
        <f t="shared" si="3"/>
        <v>0.67531405610040729</v>
      </c>
      <c r="L25" s="72">
        <f t="shared" si="4"/>
        <v>6.6424023706833317</v>
      </c>
    </row>
    <row r="26" spans="1:12" s="3" customFormat="1" ht="15" customHeight="1">
      <c r="A26" s="73">
        <v>18</v>
      </c>
      <c r="B26" s="74" t="s">
        <v>42</v>
      </c>
      <c r="C26" s="75">
        <v>8846</v>
      </c>
      <c r="D26" s="75">
        <v>5603</v>
      </c>
      <c r="E26" s="76">
        <f t="shared" si="0"/>
        <v>14449</v>
      </c>
      <c r="F26" s="75">
        <v>59480</v>
      </c>
      <c r="G26" s="75">
        <v>31857</v>
      </c>
      <c r="H26" s="76">
        <f t="shared" si="1"/>
        <v>91337</v>
      </c>
      <c r="I26" s="77">
        <f t="shared" si="2"/>
        <v>0.28005476661004453</v>
      </c>
      <c r="J26" s="77">
        <v>43.864602307225262</v>
      </c>
      <c r="K26" s="77">
        <f t="shared" si="3"/>
        <v>0.27245170982337308</v>
      </c>
      <c r="L26" s="77">
        <f t="shared" si="4"/>
        <v>6.321337116755485</v>
      </c>
    </row>
    <row r="27" spans="1:12" s="3" customFormat="1" ht="15" customHeight="1">
      <c r="A27" s="68">
        <v>19</v>
      </c>
      <c r="B27" s="69" t="s">
        <v>43</v>
      </c>
      <c r="C27" s="70">
        <v>10802</v>
      </c>
      <c r="D27" s="70">
        <v>8569</v>
      </c>
      <c r="E27" s="71">
        <f t="shared" si="0"/>
        <v>19371</v>
      </c>
      <c r="F27" s="70">
        <v>72756</v>
      </c>
      <c r="G27" s="70">
        <v>52029</v>
      </c>
      <c r="H27" s="71">
        <f t="shared" si="1"/>
        <v>124785</v>
      </c>
      <c r="I27" s="72">
        <f t="shared" si="2"/>
        <v>0.37545441788381012</v>
      </c>
      <c r="J27" s="72">
        <v>29.178905508608615</v>
      </c>
      <c r="K27" s="72">
        <f t="shared" si="3"/>
        <v>0.37222469109243361</v>
      </c>
      <c r="L27" s="72">
        <f t="shared" si="4"/>
        <v>6.4418460585411186</v>
      </c>
    </row>
    <row r="28" spans="1:12" s="3" customFormat="1" ht="15" customHeight="1">
      <c r="A28" s="73">
        <v>20</v>
      </c>
      <c r="B28" s="74" t="s">
        <v>44</v>
      </c>
      <c r="C28" s="75">
        <v>40166</v>
      </c>
      <c r="D28" s="75">
        <v>38880</v>
      </c>
      <c r="E28" s="76">
        <f t="shared" si="0"/>
        <v>79046</v>
      </c>
      <c r="F28" s="75">
        <v>265056</v>
      </c>
      <c r="G28" s="75">
        <v>263996</v>
      </c>
      <c r="H28" s="76">
        <f t="shared" si="1"/>
        <v>529052</v>
      </c>
      <c r="I28" s="77">
        <f t="shared" si="2"/>
        <v>1.5320928148285404</v>
      </c>
      <c r="J28" s="77">
        <v>39.32402045649016</v>
      </c>
      <c r="K28" s="77">
        <f t="shared" si="3"/>
        <v>1.578124111646706</v>
      </c>
      <c r="L28" s="77">
        <f t="shared" si="4"/>
        <v>6.6929635908205345</v>
      </c>
    </row>
    <row r="29" spans="1:12" s="3" customFormat="1" ht="15" customHeight="1">
      <c r="A29" s="68">
        <v>21</v>
      </c>
      <c r="B29" s="69" t="s">
        <v>45</v>
      </c>
      <c r="C29" s="70">
        <v>26793</v>
      </c>
      <c r="D29" s="70">
        <v>22925</v>
      </c>
      <c r="E29" s="71">
        <f t="shared" si="0"/>
        <v>49718</v>
      </c>
      <c r="F29" s="70">
        <v>185725</v>
      </c>
      <c r="G29" s="70">
        <v>203751</v>
      </c>
      <c r="H29" s="71">
        <f t="shared" si="1"/>
        <v>389476</v>
      </c>
      <c r="I29" s="72">
        <f t="shared" si="2"/>
        <v>0.96364889517047503</v>
      </c>
      <c r="J29" s="72">
        <v>24.335066028408367</v>
      </c>
      <c r="K29" s="72">
        <f t="shared" si="3"/>
        <v>1.1617789300630419</v>
      </c>
      <c r="L29" s="72">
        <f t="shared" si="4"/>
        <v>7.833702079729675</v>
      </c>
    </row>
    <row r="30" spans="1:12" s="3" customFormat="1" ht="15" customHeight="1">
      <c r="A30" s="73">
        <v>22</v>
      </c>
      <c r="B30" s="74" t="s">
        <v>46</v>
      </c>
      <c r="C30" s="75">
        <v>10037</v>
      </c>
      <c r="D30" s="75">
        <v>12230</v>
      </c>
      <c r="E30" s="76">
        <f t="shared" si="0"/>
        <v>22267</v>
      </c>
      <c r="F30" s="75">
        <v>66222</v>
      </c>
      <c r="G30" s="75">
        <v>70454</v>
      </c>
      <c r="H30" s="76">
        <f t="shared" si="1"/>
        <v>136676</v>
      </c>
      <c r="I30" s="77">
        <f t="shared" si="2"/>
        <v>0.43158554142887823</v>
      </c>
      <c r="J30" s="77">
        <v>32.908679780677765</v>
      </c>
      <c r="K30" s="77">
        <f t="shared" si="3"/>
        <v>0.40769468990463165</v>
      </c>
      <c r="L30" s="77">
        <f t="shared" si="4"/>
        <v>6.1380518255714733</v>
      </c>
    </row>
    <row r="31" spans="1:12" s="3" customFormat="1" ht="15" customHeight="1">
      <c r="A31" s="68">
        <v>23</v>
      </c>
      <c r="B31" s="69" t="s">
        <v>47</v>
      </c>
      <c r="C31" s="70">
        <v>10955</v>
      </c>
      <c r="D31" s="70">
        <v>7349</v>
      </c>
      <c r="E31" s="71">
        <f t="shared" si="0"/>
        <v>18304</v>
      </c>
      <c r="F31" s="70">
        <v>81675</v>
      </c>
      <c r="G31" s="70">
        <v>55962</v>
      </c>
      <c r="H31" s="71">
        <f t="shared" si="1"/>
        <v>137637</v>
      </c>
      <c r="I31" s="72">
        <f t="shared" si="2"/>
        <v>0.3547735101412039</v>
      </c>
      <c r="J31" s="72">
        <v>21.867010728024276</v>
      </c>
      <c r="K31" s="72">
        <f t="shared" si="3"/>
        <v>0.41056128387137303</v>
      </c>
      <c r="L31" s="72">
        <f t="shared" si="4"/>
        <v>7.5195039335664333</v>
      </c>
    </row>
    <row r="32" spans="1:12" s="3" customFormat="1" ht="15" customHeight="1">
      <c r="A32" s="73">
        <v>24</v>
      </c>
      <c r="B32" s="74" t="s">
        <v>48</v>
      </c>
      <c r="C32" s="75">
        <v>6520</v>
      </c>
      <c r="D32" s="75">
        <v>4172</v>
      </c>
      <c r="E32" s="76">
        <f t="shared" si="0"/>
        <v>10692</v>
      </c>
      <c r="F32" s="75">
        <v>43415</v>
      </c>
      <c r="G32" s="75">
        <v>26122</v>
      </c>
      <c r="H32" s="76">
        <f t="shared" si="1"/>
        <v>69537</v>
      </c>
      <c r="I32" s="77">
        <f t="shared" si="2"/>
        <v>0.20723548789498206</v>
      </c>
      <c r="J32" s="77">
        <v>32.848935451165936</v>
      </c>
      <c r="K32" s="77">
        <f t="shared" si="3"/>
        <v>0.2074238758223709</v>
      </c>
      <c r="L32" s="77">
        <f t="shared" si="4"/>
        <v>6.5036475869809207</v>
      </c>
    </row>
    <row r="33" spans="1:12" s="3" customFormat="1" ht="15" customHeight="1">
      <c r="A33" s="68">
        <v>25</v>
      </c>
      <c r="B33" s="69" t="s">
        <v>49</v>
      </c>
      <c r="C33" s="70">
        <v>13580</v>
      </c>
      <c r="D33" s="70">
        <v>9427</v>
      </c>
      <c r="E33" s="71">
        <f t="shared" si="0"/>
        <v>23007</v>
      </c>
      <c r="F33" s="70">
        <v>94219</v>
      </c>
      <c r="G33" s="70">
        <v>56129</v>
      </c>
      <c r="H33" s="71">
        <f t="shared" si="1"/>
        <v>150348</v>
      </c>
      <c r="I33" s="72">
        <f t="shared" si="2"/>
        <v>0.4459284390198141</v>
      </c>
      <c r="J33" s="72">
        <v>26.254407686777508</v>
      </c>
      <c r="K33" s="72">
        <f t="shared" si="3"/>
        <v>0.44847728377902152</v>
      </c>
      <c r="L33" s="72">
        <f t="shared" si="4"/>
        <v>6.5348806884861128</v>
      </c>
    </row>
    <row r="34" spans="1:12" s="3" customFormat="1" ht="15" customHeight="1">
      <c r="A34" s="73">
        <v>26</v>
      </c>
      <c r="B34" s="74" t="s">
        <v>50</v>
      </c>
      <c r="C34" s="75">
        <v>60792</v>
      </c>
      <c r="D34" s="75">
        <v>39625</v>
      </c>
      <c r="E34" s="76">
        <f t="shared" si="0"/>
        <v>100417</v>
      </c>
      <c r="F34" s="75">
        <v>360046</v>
      </c>
      <c r="G34" s="75">
        <v>219146</v>
      </c>
      <c r="H34" s="76">
        <f t="shared" si="1"/>
        <v>579192</v>
      </c>
      <c r="I34" s="77">
        <f t="shared" si="2"/>
        <v>1.9463118207959609</v>
      </c>
      <c r="J34" s="77">
        <v>52.739744013949505</v>
      </c>
      <c r="K34" s="77">
        <f t="shared" si="3"/>
        <v>1.7276881298490108</v>
      </c>
      <c r="L34" s="77">
        <f t="shared" si="4"/>
        <v>5.7678679904796999</v>
      </c>
    </row>
    <row r="35" spans="1:12" s="3" customFormat="1" ht="15" customHeight="1">
      <c r="A35" s="68">
        <v>27</v>
      </c>
      <c r="B35" s="69" t="s">
        <v>51</v>
      </c>
      <c r="C35" s="70">
        <v>59648</v>
      </c>
      <c r="D35" s="70">
        <v>22391</v>
      </c>
      <c r="E35" s="71">
        <f t="shared" si="0"/>
        <v>82039</v>
      </c>
      <c r="F35" s="70">
        <v>406471</v>
      </c>
      <c r="G35" s="70">
        <v>145418</v>
      </c>
      <c r="H35" s="71">
        <f t="shared" si="1"/>
        <v>551889</v>
      </c>
      <c r="I35" s="72">
        <f t="shared" si="2"/>
        <v>1.5901040208956636</v>
      </c>
      <c r="J35" s="72">
        <v>21.80902251641545</v>
      </c>
      <c r="K35" s="72">
        <f t="shared" si="3"/>
        <v>1.6462452421550033</v>
      </c>
      <c r="L35" s="72">
        <f t="shared" si="4"/>
        <v>6.7271541583880836</v>
      </c>
    </row>
    <row r="36" spans="1:12" s="3" customFormat="1" ht="15" customHeight="1">
      <c r="A36" s="73">
        <v>28</v>
      </c>
      <c r="B36" s="74" t="s">
        <v>52</v>
      </c>
      <c r="C36" s="75">
        <v>8282</v>
      </c>
      <c r="D36" s="75">
        <v>11018</v>
      </c>
      <c r="E36" s="76">
        <f t="shared" si="0"/>
        <v>19300</v>
      </c>
      <c r="F36" s="75">
        <v>62153</v>
      </c>
      <c r="G36" s="75">
        <v>92704</v>
      </c>
      <c r="H36" s="76">
        <f t="shared" si="1"/>
        <v>154857</v>
      </c>
      <c r="I36" s="77">
        <f t="shared" si="2"/>
        <v>0.37407827500684193</v>
      </c>
      <c r="J36" s="77">
        <v>32.098190526875996</v>
      </c>
      <c r="K36" s="77">
        <f t="shared" si="3"/>
        <v>0.46192730687583439</v>
      </c>
      <c r="L36" s="77">
        <f t="shared" si="4"/>
        <v>8.0236787564766843</v>
      </c>
    </row>
    <row r="37" spans="1:12" s="3" customFormat="1" ht="15" customHeight="1">
      <c r="A37" s="68">
        <v>29</v>
      </c>
      <c r="B37" s="69" t="s">
        <v>53</v>
      </c>
      <c r="C37" s="70">
        <v>2239</v>
      </c>
      <c r="D37" s="70">
        <v>1652</v>
      </c>
      <c r="E37" s="71">
        <f t="shared" si="0"/>
        <v>3891</v>
      </c>
      <c r="F37" s="70">
        <v>15825</v>
      </c>
      <c r="G37" s="70">
        <v>11213</v>
      </c>
      <c r="H37" s="71">
        <f t="shared" si="1"/>
        <v>27038</v>
      </c>
      <c r="I37" s="72">
        <f t="shared" si="2"/>
        <v>7.5416506116664353E-2</v>
      </c>
      <c r="J37" s="72">
        <v>28.320838488972999</v>
      </c>
      <c r="K37" s="72">
        <f t="shared" si="3"/>
        <v>8.065241173023377E-2</v>
      </c>
      <c r="L37" s="72">
        <f t="shared" si="4"/>
        <v>6.9488563351323567</v>
      </c>
    </row>
    <row r="38" spans="1:12" s="3" customFormat="1" ht="15" customHeight="1">
      <c r="A38" s="73">
        <v>30</v>
      </c>
      <c r="B38" s="74" t="s">
        <v>54</v>
      </c>
      <c r="C38" s="75">
        <v>1432</v>
      </c>
      <c r="D38" s="75">
        <v>1310</v>
      </c>
      <c r="E38" s="76">
        <f t="shared" si="0"/>
        <v>2742</v>
      </c>
      <c r="F38" s="75">
        <v>11184</v>
      </c>
      <c r="G38" s="75">
        <v>8309</v>
      </c>
      <c r="H38" s="76">
        <f t="shared" si="1"/>
        <v>19493</v>
      </c>
      <c r="I38" s="77">
        <f t="shared" si="2"/>
        <v>5.3146250262630083E-2</v>
      </c>
      <c r="J38" s="77">
        <v>10.968877510200816</v>
      </c>
      <c r="K38" s="77">
        <f t="shared" si="3"/>
        <v>5.8146218723923622E-2</v>
      </c>
      <c r="L38" s="77">
        <f t="shared" si="4"/>
        <v>7.1090444930707513</v>
      </c>
    </row>
    <row r="39" spans="1:12" s="3" customFormat="1" ht="15" customHeight="1">
      <c r="A39" s="68">
        <v>31</v>
      </c>
      <c r="B39" s="69" t="s">
        <v>55</v>
      </c>
      <c r="C39" s="70">
        <v>48694</v>
      </c>
      <c r="D39" s="70">
        <v>20029</v>
      </c>
      <c r="E39" s="71">
        <f t="shared" si="0"/>
        <v>68723</v>
      </c>
      <c r="F39" s="70">
        <v>337634</v>
      </c>
      <c r="G39" s="70">
        <v>146056</v>
      </c>
      <c r="H39" s="71">
        <f t="shared" si="1"/>
        <v>483690</v>
      </c>
      <c r="I39" s="72">
        <f t="shared" si="2"/>
        <v>1.3320093934349844</v>
      </c>
      <c r="J39" s="72">
        <v>27.515725159053328</v>
      </c>
      <c r="K39" s="72">
        <f t="shared" si="3"/>
        <v>1.4428125242176479</v>
      </c>
      <c r="L39" s="72">
        <f t="shared" si="4"/>
        <v>7.0382550237911614</v>
      </c>
    </row>
    <row r="40" spans="1:12" s="3" customFormat="1" ht="15" customHeight="1">
      <c r="A40" s="73">
        <v>32</v>
      </c>
      <c r="B40" s="74" t="s">
        <v>56</v>
      </c>
      <c r="C40" s="75">
        <v>11731</v>
      </c>
      <c r="D40" s="75">
        <v>10498</v>
      </c>
      <c r="E40" s="76">
        <f t="shared" si="0"/>
        <v>22229</v>
      </c>
      <c r="F40" s="75">
        <v>84265</v>
      </c>
      <c r="G40" s="75">
        <v>76839</v>
      </c>
      <c r="H40" s="76">
        <f t="shared" si="1"/>
        <v>161104</v>
      </c>
      <c r="I40" s="77">
        <f t="shared" si="2"/>
        <v>0.43084901425528965</v>
      </c>
      <c r="J40" s="77">
        <v>33.693065555134524</v>
      </c>
      <c r="K40" s="77">
        <f t="shared" si="3"/>
        <v>0.48056165912373622</v>
      </c>
      <c r="L40" s="77">
        <f t="shared" si="4"/>
        <v>7.2474695217958525</v>
      </c>
    </row>
    <row r="41" spans="1:12" s="3" customFormat="1" ht="15" customHeight="1">
      <c r="A41" s="68">
        <v>33</v>
      </c>
      <c r="B41" s="69" t="s">
        <v>57</v>
      </c>
      <c r="C41" s="70">
        <v>93911</v>
      </c>
      <c r="D41" s="70">
        <v>40428</v>
      </c>
      <c r="E41" s="71">
        <f t="shared" si="0"/>
        <v>134339</v>
      </c>
      <c r="F41" s="70">
        <v>581842</v>
      </c>
      <c r="G41" s="70">
        <v>265054</v>
      </c>
      <c r="H41" s="71">
        <f t="shared" si="1"/>
        <v>846896</v>
      </c>
      <c r="I41" s="72">
        <f t="shared" si="2"/>
        <v>2.6037979992820799</v>
      </c>
      <c r="J41" s="72">
        <v>38.332082599775724</v>
      </c>
      <c r="K41" s="72">
        <f t="shared" si="3"/>
        <v>2.5262299313813172</v>
      </c>
      <c r="L41" s="72">
        <f t="shared" si="4"/>
        <v>6.3041707918028269</v>
      </c>
    </row>
    <row r="42" spans="1:12" s="3" customFormat="1" ht="15" customHeight="1">
      <c r="A42" s="73">
        <v>34</v>
      </c>
      <c r="B42" s="74" t="s">
        <v>58</v>
      </c>
      <c r="C42" s="75">
        <v>557589</v>
      </c>
      <c r="D42" s="75">
        <v>472990</v>
      </c>
      <c r="E42" s="76">
        <f t="shared" si="0"/>
        <v>1030579</v>
      </c>
      <c r="F42" s="75">
        <v>3730264</v>
      </c>
      <c r="G42" s="75">
        <v>2683122</v>
      </c>
      <c r="H42" s="76">
        <f t="shared" si="1"/>
        <v>6413386</v>
      </c>
      <c r="I42" s="77">
        <f t="shared" si="2"/>
        <v>19.974985211309644</v>
      </c>
      <c r="J42" s="77">
        <v>22.838032370124601</v>
      </c>
      <c r="K42" s="77">
        <f t="shared" si="3"/>
        <v>19.13066973359409</v>
      </c>
      <c r="L42" s="77">
        <f t="shared" si="4"/>
        <v>6.2230901270062748</v>
      </c>
    </row>
    <row r="43" spans="1:12" s="3" customFormat="1" ht="15" customHeight="1">
      <c r="A43" s="68">
        <v>35</v>
      </c>
      <c r="B43" s="69" t="s">
        <v>59</v>
      </c>
      <c r="C43" s="70">
        <v>207205</v>
      </c>
      <c r="D43" s="70">
        <v>169052</v>
      </c>
      <c r="E43" s="71">
        <f t="shared" si="0"/>
        <v>376257</v>
      </c>
      <c r="F43" s="70">
        <v>1327391</v>
      </c>
      <c r="G43" s="70">
        <v>1063910</v>
      </c>
      <c r="H43" s="71">
        <f t="shared" si="1"/>
        <v>2391301</v>
      </c>
      <c r="I43" s="72">
        <f t="shared" si="2"/>
        <v>7.2927238092875299</v>
      </c>
      <c r="J43" s="72">
        <v>38.121855955257679</v>
      </c>
      <c r="K43" s="72">
        <f t="shared" si="3"/>
        <v>7.1330791043316717</v>
      </c>
      <c r="L43" s="72">
        <f t="shared" si="4"/>
        <v>6.3554990339050175</v>
      </c>
    </row>
    <row r="44" spans="1:12" s="3" customFormat="1" ht="15" customHeight="1">
      <c r="A44" s="73">
        <v>36</v>
      </c>
      <c r="B44" s="74" t="s">
        <v>60</v>
      </c>
      <c r="C44" s="75">
        <v>3114</v>
      </c>
      <c r="D44" s="75">
        <v>3129</v>
      </c>
      <c r="E44" s="76">
        <f t="shared" si="0"/>
        <v>6243</v>
      </c>
      <c r="F44" s="75">
        <v>22314</v>
      </c>
      <c r="G44" s="75">
        <v>19054</v>
      </c>
      <c r="H44" s="76">
        <f t="shared" si="1"/>
        <v>41368</v>
      </c>
      <c r="I44" s="77">
        <f t="shared" si="2"/>
        <v>0.12100366170299037</v>
      </c>
      <c r="J44" s="77">
        <v>24.081002892960463</v>
      </c>
      <c r="K44" s="77">
        <f t="shared" si="3"/>
        <v>0.12339777233731453</v>
      </c>
      <c r="L44" s="77">
        <f t="shared" si="4"/>
        <v>6.6263014576325485</v>
      </c>
    </row>
    <row r="45" spans="1:12" s="3" customFormat="1" ht="15" customHeight="1">
      <c r="A45" s="68">
        <v>37</v>
      </c>
      <c r="B45" s="69" t="s">
        <v>61</v>
      </c>
      <c r="C45" s="70">
        <v>9863</v>
      </c>
      <c r="D45" s="70">
        <v>6960</v>
      </c>
      <c r="E45" s="71">
        <f t="shared" si="0"/>
        <v>16823</v>
      </c>
      <c r="F45" s="70">
        <v>59747</v>
      </c>
      <c r="G45" s="70">
        <v>43770</v>
      </c>
      <c r="H45" s="71">
        <f t="shared" si="1"/>
        <v>103517</v>
      </c>
      <c r="I45" s="72">
        <f t="shared" si="2"/>
        <v>0.32606833266529023</v>
      </c>
      <c r="J45" s="72">
        <v>30.59450415552767</v>
      </c>
      <c r="K45" s="72">
        <f t="shared" si="3"/>
        <v>0.30878377487530911</v>
      </c>
      <c r="L45" s="72">
        <f t="shared" si="4"/>
        <v>6.1533020269868635</v>
      </c>
    </row>
    <row r="46" spans="1:12" s="3" customFormat="1" ht="15" customHeight="1">
      <c r="A46" s="73">
        <v>38</v>
      </c>
      <c r="B46" s="74" t="s">
        <v>62</v>
      </c>
      <c r="C46" s="75">
        <v>57101</v>
      </c>
      <c r="D46" s="75">
        <v>25065</v>
      </c>
      <c r="E46" s="76">
        <f t="shared" si="0"/>
        <v>82166</v>
      </c>
      <c r="F46" s="75">
        <v>351228</v>
      </c>
      <c r="G46" s="75">
        <v>146125</v>
      </c>
      <c r="H46" s="76">
        <f t="shared" si="1"/>
        <v>497353</v>
      </c>
      <c r="I46" s="77">
        <f t="shared" si="2"/>
        <v>1.5925655722389729</v>
      </c>
      <c r="J46" s="77">
        <v>33.336443858403491</v>
      </c>
      <c r="K46" s="77">
        <f t="shared" si="3"/>
        <v>1.4835682717385512</v>
      </c>
      <c r="L46" s="77">
        <f t="shared" si="4"/>
        <v>6.05302679940608</v>
      </c>
    </row>
    <row r="47" spans="1:12" s="3" customFormat="1" ht="15" customHeight="1">
      <c r="A47" s="68">
        <v>39</v>
      </c>
      <c r="B47" s="69" t="s">
        <v>63</v>
      </c>
      <c r="C47" s="70">
        <v>20224</v>
      </c>
      <c r="D47" s="70">
        <v>15117</v>
      </c>
      <c r="E47" s="71">
        <f t="shared" si="0"/>
        <v>35341</v>
      </c>
      <c r="F47" s="70">
        <v>107386</v>
      </c>
      <c r="G47" s="70">
        <v>76550</v>
      </c>
      <c r="H47" s="71">
        <f t="shared" si="1"/>
        <v>183936</v>
      </c>
      <c r="I47" s="72">
        <f t="shared" si="2"/>
        <v>0.6849896537314405</v>
      </c>
      <c r="J47" s="72">
        <v>48.249075047442211</v>
      </c>
      <c r="K47" s="72">
        <f t="shared" si="3"/>
        <v>0.54866787499120773</v>
      </c>
      <c r="L47" s="72">
        <f t="shared" si="4"/>
        <v>5.2046065476358905</v>
      </c>
    </row>
    <row r="48" spans="1:12" s="3" customFormat="1" ht="15" customHeight="1">
      <c r="A48" s="73">
        <v>40</v>
      </c>
      <c r="B48" s="74" t="s">
        <v>64</v>
      </c>
      <c r="C48" s="75">
        <v>6028</v>
      </c>
      <c r="D48" s="75">
        <v>2664</v>
      </c>
      <c r="E48" s="76">
        <f t="shared" si="0"/>
        <v>8692</v>
      </c>
      <c r="F48" s="75">
        <v>43268</v>
      </c>
      <c r="G48" s="75">
        <v>21048</v>
      </c>
      <c r="H48" s="76">
        <f t="shared" si="1"/>
        <v>64316</v>
      </c>
      <c r="I48" s="77">
        <f t="shared" si="2"/>
        <v>0.16847089981137153</v>
      </c>
      <c r="J48" s="77">
        <v>29.81306808437661</v>
      </c>
      <c r="K48" s="77">
        <f t="shared" si="3"/>
        <v>0.19185000787194745</v>
      </c>
      <c r="L48" s="77">
        <f t="shared" si="4"/>
        <v>7.3994477680625863</v>
      </c>
    </row>
    <row r="49" spans="1:12" s="3" customFormat="1" ht="15" customHeight="1">
      <c r="A49" s="68">
        <v>41</v>
      </c>
      <c r="B49" s="69" t="s">
        <v>65</v>
      </c>
      <c r="C49" s="70">
        <v>199006</v>
      </c>
      <c r="D49" s="70">
        <v>100057</v>
      </c>
      <c r="E49" s="71">
        <f t="shared" si="0"/>
        <v>299063</v>
      </c>
      <c r="F49" s="70">
        <v>1302960</v>
      </c>
      <c r="G49" s="70">
        <v>596346</v>
      </c>
      <c r="H49" s="71">
        <f t="shared" si="1"/>
        <v>1899306</v>
      </c>
      <c r="I49" s="72">
        <f t="shared" si="2"/>
        <v>5.7965270030244129</v>
      </c>
      <c r="J49" s="72">
        <v>49.286647780178413</v>
      </c>
      <c r="K49" s="72">
        <f t="shared" si="3"/>
        <v>5.6654933617021737</v>
      </c>
      <c r="L49" s="72">
        <f t="shared" si="4"/>
        <v>6.3508558397394532</v>
      </c>
    </row>
    <row r="50" spans="1:12" s="3" customFormat="1" ht="15" customHeight="1">
      <c r="A50" s="73">
        <v>42</v>
      </c>
      <c r="B50" s="74" t="s">
        <v>68</v>
      </c>
      <c r="C50" s="75">
        <v>61434</v>
      </c>
      <c r="D50" s="75">
        <v>30169</v>
      </c>
      <c r="E50" s="76">
        <f t="shared" si="0"/>
        <v>91603</v>
      </c>
      <c r="F50" s="75">
        <v>436195</v>
      </c>
      <c r="G50" s="75">
        <v>185405</v>
      </c>
      <c r="H50" s="76">
        <f t="shared" si="1"/>
        <v>621600</v>
      </c>
      <c r="I50" s="77">
        <f t="shared" si="2"/>
        <v>1.7754762811114895</v>
      </c>
      <c r="J50" s="77">
        <v>24.862190352374721</v>
      </c>
      <c r="K50" s="77">
        <f t="shared" si="3"/>
        <v>1.8541881474781161</v>
      </c>
      <c r="L50" s="77">
        <f t="shared" si="4"/>
        <v>6.7858039583856424</v>
      </c>
    </row>
    <row r="51" spans="1:12" s="3" customFormat="1" ht="15" customHeight="1">
      <c r="A51" s="68">
        <v>43</v>
      </c>
      <c r="B51" s="69" t="s">
        <v>69</v>
      </c>
      <c r="C51" s="70">
        <v>23335</v>
      </c>
      <c r="D51" s="70">
        <v>16177</v>
      </c>
      <c r="E51" s="71">
        <f t="shared" si="0"/>
        <v>39512</v>
      </c>
      <c r="F51" s="70">
        <v>135087</v>
      </c>
      <c r="G51" s="70">
        <v>85483</v>
      </c>
      <c r="H51" s="71">
        <f t="shared" si="1"/>
        <v>220570</v>
      </c>
      <c r="I51" s="72">
        <f t="shared" si="2"/>
        <v>0.76583320217981032</v>
      </c>
      <c r="J51" s="72">
        <v>40.867577547242021</v>
      </c>
      <c r="K51" s="72">
        <f t="shared" si="3"/>
        <v>0.65794446539454332</v>
      </c>
      <c r="L51" s="72">
        <f t="shared" si="4"/>
        <v>5.5823547276776679</v>
      </c>
    </row>
    <row r="52" spans="1:12" s="3" customFormat="1" ht="15" customHeight="1">
      <c r="A52" s="73">
        <v>44</v>
      </c>
      <c r="B52" s="74" t="s">
        <v>70</v>
      </c>
      <c r="C52" s="75">
        <v>19139</v>
      </c>
      <c r="D52" s="75">
        <v>11598</v>
      </c>
      <c r="E52" s="76">
        <f t="shared" si="0"/>
        <v>30737</v>
      </c>
      <c r="F52" s="75">
        <v>144438</v>
      </c>
      <c r="G52" s="75">
        <v>79604</v>
      </c>
      <c r="H52" s="76">
        <f t="shared" si="1"/>
        <v>224042</v>
      </c>
      <c r="I52" s="77">
        <f t="shared" si="2"/>
        <v>0.59575357196296896</v>
      </c>
      <c r="J52" s="77">
        <v>23.365793214592504</v>
      </c>
      <c r="K52" s="77">
        <f t="shared" si="3"/>
        <v>0.66830119198406068</v>
      </c>
      <c r="L52" s="77">
        <f t="shared" si="4"/>
        <v>7.2890002277385557</v>
      </c>
    </row>
    <row r="53" spans="1:12" s="3" customFormat="1" ht="15" customHeight="1">
      <c r="A53" s="68">
        <v>45</v>
      </c>
      <c r="B53" s="69" t="s">
        <v>71</v>
      </c>
      <c r="C53" s="70">
        <v>73495</v>
      </c>
      <c r="D53" s="70">
        <v>54318</v>
      </c>
      <c r="E53" s="71">
        <f t="shared" si="0"/>
        <v>127813</v>
      </c>
      <c r="F53" s="70">
        <v>462071</v>
      </c>
      <c r="G53" s="70">
        <v>335799</v>
      </c>
      <c r="H53" s="71">
        <f t="shared" si="1"/>
        <v>797870</v>
      </c>
      <c r="I53" s="72">
        <f t="shared" si="2"/>
        <v>2.4773091483652587</v>
      </c>
      <c r="J53" s="72">
        <v>46.372231735988159</v>
      </c>
      <c r="K53" s="72">
        <f t="shared" si="3"/>
        <v>2.3799888951550265</v>
      </c>
      <c r="L53" s="72">
        <f t="shared" si="4"/>
        <v>6.2424792470249502</v>
      </c>
    </row>
    <row r="54" spans="1:12" s="3" customFormat="1" ht="15" customHeight="1">
      <c r="A54" s="73">
        <v>46</v>
      </c>
      <c r="B54" s="74" t="s">
        <v>72</v>
      </c>
      <c r="C54" s="75">
        <v>25901</v>
      </c>
      <c r="D54" s="75">
        <v>10503</v>
      </c>
      <c r="E54" s="76">
        <f t="shared" si="0"/>
        <v>36404</v>
      </c>
      <c r="F54" s="75">
        <v>192631</v>
      </c>
      <c r="G54" s="75">
        <v>66822</v>
      </c>
      <c r="H54" s="76">
        <f t="shared" si="1"/>
        <v>259453</v>
      </c>
      <c r="I54" s="77">
        <f t="shared" si="2"/>
        <v>0.70559303229787951</v>
      </c>
      <c r="J54" s="77">
        <v>19.724109532633314</v>
      </c>
      <c r="K54" s="77">
        <f t="shared" si="3"/>
        <v>0.77392966124137663</v>
      </c>
      <c r="L54" s="77">
        <f t="shared" si="4"/>
        <v>7.1270464784089658</v>
      </c>
    </row>
    <row r="55" spans="1:12" s="3" customFormat="1" ht="15" customHeight="1">
      <c r="A55" s="68">
        <v>47</v>
      </c>
      <c r="B55" s="69" t="s">
        <v>73</v>
      </c>
      <c r="C55" s="70">
        <v>8852</v>
      </c>
      <c r="D55" s="70">
        <v>5997</v>
      </c>
      <c r="E55" s="71">
        <f t="shared" si="0"/>
        <v>14849</v>
      </c>
      <c r="F55" s="70">
        <v>78277</v>
      </c>
      <c r="G55" s="70">
        <v>49753</v>
      </c>
      <c r="H55" s="71">
        <f t="shared" si="1"/>
        <v>128030</v>
      </c>
      <c r="I55" s="72">
        <f t="shared" si="2"/>
        <v>0.28780768422676667</v>
      </c>
      <c r="J55" s="72">
        <v>13.550706783110211</v>
      </c>
      <c r="K55" s="72">
        <f t="shared" si="3"/>
        <v>0.38190429298845435</v>
      </c>
      <c r="L55" s="72">
        <f t="shared" si="4"/>
        <v>8.6221294363256789</v>
      </c>
    </row>
    <row r="56" spans="1:12" s="3" customFormat="1" ht="15" customHeight="1">
      <c r="A56" s="73">
        <v>48</v>
      </c>
      <c r="B56" s="74" t="s">
        <v>74</v>
      </c>
      <c r="C56" s="75">
        <v>45571</v>
      </c>
      <c r="D56" s="75">
        <v>36432</v>
      </c>
      <c r="E56" s="76">
        <f t="shared" si="0"/>
        <v>82003</v>
      </c>
      <c r="F56" s="75">
        <v>307926</v>
      </c>
      <c r="G56" s="75">
        <v>222100</v>
      </c>
      <c r="H56" s="76">
        <f t="shared" si="1"/>
        <v>530026</v>
      </c>
      <c r="I56" s="77">
        <f t="shared" si="2"/>
        <v>1.5894062583101585</v>
      </c>
      <c r="J56" s="77">
        <v>35.370971846599119</v>
      </c>
      <c r="K56" s="77">
        <f t="shared" si="3"/>
        <v>1.5810294836795948</v>
      </c>
      <c r="L56" s="77">
        <f t="shared" si="4"/>
        <v>6.4634952379790986</v>
      </c>
    </row>
    <row r="57" spans="1:12" s="3" customFormat="1" ht="15" customHeight="1">
      <c r="A57" s="68">
        <v>49</v>
      </c>
      <c r="B57" s="69" t="s">
        <v>75</v>
      </c>
      <c r="C57" s="70">
        <v>2441</v>
      </c>
      <c r="D57" s="70">
        <v>1841</v>
      </c>
      <c r="E57" s="71">
        <f t="shared" si="0"/>
        <v>4282</v>
      </c>
      <c r="F57" s="70">
        <v>19571</v>
      </c>
      <c r="G57" s="70">
        <v>13152</v>
      </c>
      <c r="H57" s="71">
        <f t="shared" si="1"/>
        <v>32723</v>
      </c>
      <c r="I57" s="72">
        <f t="shared" si="2"/>
        <v>8.2994983087010213E-2</v>
      </c>
      <c r="J57" s="72">
        <v>14.142281524539268</v>
      </c>
      <c r="K57" s="72">
        <f t="shared" si="3"/>
        <v>9.7610358349302442E-2</v>
      </c>
      <c r="L57" s="72">
        <f t="shared" si="4"/>
        <v>7.6419897244278374</v>
      </c>
    </row>
    <row r="58" spans="1:12" s="3" customFormat="1" ht="15" customHeight="1">
      <c r="A58" s="73">
        <v>50</v>
      </c>
      <c r="B58" s="74" t="s">
        <v>76</v>
      </c>
      <c r="C58" s="75">
        <v>6228</v>
      </c>
      <c r="D58" s="75">
        <v>4490</v>
      </c>
      <c r="E58" s="76">
        <f t="shared" si="0"/>
        <v>10718</v>
      </c>
      <c r="F58" s="75">
        <v>46902</v>
      </c>
      <c r="G58" s="75">
        <v>28358</v>
      </c>
      <c r="H58" s="76">
        <f t="shared" si="1"/>
        <v>75260</v>
      </c>
      <c r="I58" s="77">
        <f t="shared" si="2"/>
        <v>0.20773942754006902</v>
      </c>
      <c r="J58" s="77">
        <v>20.346254603439768</v>
      </c>
      <c r="K58" s="77">
        <f t="shared" si="3"/>
        <v>0.22449517371171657</v>
      </c>
      <c r="L58" s="77">
        <f t="shared" si="4"/>
        <v>7.021832431423773</v>
      </c>
    </row>
    <row r="59" spans="1:12" s="3" customFormat="1" ht="15" customHeight="1">
      <c r="A59" s="68">
        <v>51</v>
      </c>
      <c r="B59" s="69" t="s">
        <v>77</v>
      </c>
      <c r="C59" s="70">
        <v>5842</v>
      </c>
      <c r="D59" s="70">
        <v>4219</v>
      </c>
      <c r="E59" s="71">
        <f t="shared" si="0"/>
        <v>10061</v>
      </c>
      <c r="F59" s="70">
        <v>39676</v>
      </c>
      <c r="G59" s="70">
        <v>25130</v>
      </c>
      <c r="H59" s="71">
        <f t="shared" si="1"/>
        <v>64806</v>
      </c>
      <c r="I59" s="72">
        <f t="shared" si="2"/>
        <v>0.19500526035460294</v>
      </c>
      <c r="J59" s="72">
        <v>22.048607306436413</v>
      </c>
      <c r="K59" s="72">
        <f t="shared" si="3"/>
        <v>0.19331164267288739</v>
      </c>
      <c r="L59" s="72">
        <f t="shared" si="4"/>
        <v>6.4413080210714639</v>
      </c>
    </row>
    <row r="60" spans="1:12" s="3" customFormat="1" ht="15" customHeight="1">
      <c r="A60" s="73">
        <v>52</v>
      </c>
      <c r="B60" s="74" t="s">
        <v>78</v>
      </c>
      <c r="C60" s="75">
        <v>15991</v>
      </c>
      <c r="D60" s="75">
        <v>19221</v>
      </c>
      <c r="E60" s="76">
        <f t="shared" si="0"/>
        <v>35212</v>
      </c>
      <c r="F60" s="75">
        <v>112275</v>
      </c>
      <c r="G60" s="75">
        <v>128190</v>
      </c>
      <c r="H60" s="76">
        <f t="shared" si="1"/>
        <v>240465</v>
      </c>
      <c r="I60" s="77">
        <f t="shared" si="2"/>
        <v>0.68248933780004761</v>
      </c>
      <c r="J60" s="77">
        <v>35.09408387816935</v>
      </c>
      <c r="K60" s="77">
        <f t="shared" si="3"/>
        <v>0.71728982124087071</v>
      </c>
      <c r="L60" s="77">
        <f t="shared" si="4"/>
        <v>6.8290639554697261</v>
      </c>
    </row>
    <row r="61" spans="1:12" s="3" customFormat="1" ht="15" customHeight="1">
      <c r="A61" s="68">
        <v>53</v>
      </c>
      <c r="B61" s="69" t="s">
        <v>79</v>
      </c>
      <c r="C61" s="70">
        <v>8259</v>
      </c>
      <c r="D61" s="70">
        <v>5812</v>
      </c>
      <c r="E61" s="71">
        <f t="shared" si="0"/>
        <v>14071</v>
      </c>
      <c r="F61" s="70">
        <v>49353</v>
      </c>
      <c r="G61" s="70">
        <v>38568</v>
      </c>
      <c r="H61" s="71">
        <f t="shared" si="1"/>
        <v>87921</v>
      </c>
      <c r="I61" s="72">
        <f t="shared" si="2"/>
        <v>0.27272825946224211</v>
      </c>
      <c r="J61" s="72">
        <v>28.551427469918632</v>
      </c>
      <c r="K61" s="72">
        <f t="shared" si="3"/>
        <v>0.26226202721110592</v>
      </c>
      <c r="L61" s="72">
        <f t="shared" si="4"/>
        <v>6.248383199488309</v>
      </c>
    </row>
    <row r="62" spans="1:12" s="3" customFormat="1" ht="15" customHeight="1">
      <c r="A62" s="73">
        <v>54</v>
      </c>
      <c r="B62" s="74" t="s">
        <v>80</v>
      </c>
      <c r="C62" s="75">
        <v>54577</v>
      </c>
      <c r="D62" s="75">
        <v>28642</v>
      </c>
      <c r="E62" s="76">
        <f t="shared" si="0"/>
        <v>83219</v>
      </c>
      <c r="F62" s="75">
        <v>390753</v>
      </c>
      <c r="G62" s="75">
        <v>169779</v>
      </c>
      <c r="H62" s="76">
        <f t="shared" si="1"/>
        <v>560532</v>
      </c>
      <c r="I62" s="77">
        <f t="shared" si="2"/>
        <v>1.6129751278649938</v>
      </c>
      <c r="J62" s="77">
        <v>38.055323099154471</v>
      </c>
      <c r="K62" s="77">
        <f t="shared" si="3"/>
        <v>1.6720266902866852</v>
      </c>
      <c r="L62" s="77">
        <f t="shared" si="4"/>
        <v>6.7356252778812529</v>
      </c>
    </row>
    <row r="63" spans="1:12" s="3" customFormat="1" ht="15" customHeight="1">
      <c r="A63" s="68">
        <v>55</v>
      </c>
      <c r="B63" s="69" t="s">
        <v>81</v>
      </c>
      <c r="C63" s="70">
        <v>45465</v>
      </c>
      <c r="D63" s="70">
        <v>38987</v>
      </c>
      <c r="E63" s="71">
        <f t="shared" si="0"/>
        <v>84452</v>
      </c>
      <c r="F63" s="70">
        <v>286701</v>
      </c>
      <c r="G63" s="70">
        <v>272369</v>
      </c>
      <c r="H63" s="71">
        <f t="shared" si="1"/>
        <v>559070</v>
      </c>
      <c r="I63" s="72">
        <f t="shared" si="2"/>
        <v>1.6368734964185399</v>
      </c>
      <c r="J63" s="72">
        <v>39.865936555891238</v>
      </c>
      <c r="K63" s="72">
        <f t="shared" si="3"/>
        <v>1.6676656493091868</v>
      </c>
      <c r="L63" s="72">
        <f t="shared" si="4"/>
        <v>6.6199734760574058</v>
      </c>
    </row>
    <row r="64" spans="1:12" s="3" customFormat="1" ht="15" customHeight="1">
      <c r="A64" s="73">
        <v>56</v>
      </c>
      <c r="B64" s="74" t="s">
        <v>82</v>
      </c>
      <c r="C64" s="75">
        <v>3057</v>
      </c>
      <c r="D64" s="75">
        <v>1825</v>
      </c>
      <c r="E64" s="76">
        <f t="shared" si="0"/>
        <v>4882</v>
      </c>
      <c r="F64" s="75">
        <v>21472</v>
      </c>
      <c r="G64" s="75">
        <v>11178</v>
      </c>
      <c r="H64" s="76">
        <f t="shared" si="1"/>
        <v>32650</v>
      </c>
      <c r="I64" s="77">
        <f t="shared" si="2"/>
        <v>9.4624359512093387E-2</v>
      </c>
      <c r="J64" s="77">
        <v>15.743816311393466</v>
      </c>
      <c r="K64" s="77">
        <f t="shared" si="3"/>
        <v>9.7392604593244045E-2</v>
      </c>
      <c r="L64" s="77">
        <f t="shared" si="4"/>
        <v>6.6878328553871365</v>
      </c>
    </row>
    <row r="65" spans="1:12" s="3" customFormat="1" ht="15" customHeight="1">
      <c r="A65" s="68">
        <v>57</v>
      </c>
      <c r="B65" s="69" t="s">
        <v>83</v>
      </c>
      <c r="C65" s="70">
        <v>5366</v>
      </c>
      <c r="D65" s="70">
        <v>5725</v>
      </c>
      <c r="E65" s="71">
        <f t="shared" si="0"/>
        <v>11091</v>
      </c>
      <c r="F65" s="70">
        <v>34221</v>
      </c>
      <c r="G65" s="70">
        <v>43704</v>
      </c>
      <c r="H65" s="71">
        <f t="shared" si="1"/>
        <v>77925</v>
      </c>
      <c r="I65" s="72">
        <f t="shared" si="2"/>
        <v>0.2149690232176624</v>
      </c>
      <c r="J65" s="72">
        <v>37.657884014667935</v>
      </c>
      <c r="K65" s="72">
        <f t="shared" si="3"/>
        <v>0.23244467727193083</v>
      </c>
      <c r="L65" s="72">
        <f t="shared" si="4"/>
        <v>7.0259670002704899</v>
      </c>
    </row>
    <row r="66" spans="1:12" s="3" customFormat="1" ht="15" customHeight="1">
      <c r="A66" s="73">
        <v>58</v>
      </c>
      <c r="B66" s="74" t="s">
        <v>84</v>
      </c>
      <c r="C66" s="75">
        <v>15319</v>
      </c>
      <c r="D66" s="75">
        <v>8144</v>
      </c>
      <c r="E66" s="76">
        <f t="shared" si="0"/>
        <v>23463</v>
      </c>
      <c r="F66" s="75">
        <v>101241</v>
      </c>
      <c r="G66" s="75">
        <v>46183</v>
      </c>
      <c r="H66" s="76">
        <f t="shared" si="1"/>
        <v>147424</v>
      </c>
      <c r="I66" s="77">
        <f t="shared" si="2"/>
        <v>0.45476676510287734</v>
      </c>
      <c r="J66" s="77">
        <v>29.480574961049406</v>
      </c>
      <c r="K66" s="77">
        <f t="shared" si="3"/>
        <v>0.43975520182402478</v>
      </c>
      <c r="L66" s="77">
        <f t="shared" si="4"/>
        <v>6.2832544857861317</v>
      </c>
    </row>
    <row r="67" spans="1:12" s="3" customFormat="1" ht="15" customHeight="1">
      <c r="A67" s="68">
        <v>59</v>
      </c>
      <c r="B67" s="69" t="s">
        <v>85</v>
      </c>
      <c r="C67" s="70">
        <v>86996</v>
      </c>
      <c r="D67" s="70">
        <v>62810</v>
      </c>
      <c r="E67" s="71">
        <f t="shared" si="0"/>
        <v>149806</v>
      </c>
      <c r="F67" s="70">
        <v>520363</v>
      </c>
      <c r="G67" s="70">
        <v>362844</v>
      </c>
      <c r="H67" s="71">
        <f t="shared" si="1"/>
        <v>883207</v>
      </c>
      <c r="I67" s="72">
        <f t="shared" si="2"/>
        <v>2.9035839412266822</v>
      </c>
      <c r="J67" s="72">
        <v>49.402445619913202</v>
      </c>
      <c r="K67" s="72">
        <f t="shared" si="3"/>
        <v>2.6345430359872983</v>
      </c>
      <c r="L67" s="72">
        <f t="shared" si="4"/>
        <v>5.8956717354445081</v>
      </c>
    </row>
    <row r="68" spans="1:12" s="3" customFormat="1" ht="15" customHeight="1">
      <c r="A68" s="73">
        <v>60</v>
      </c>
      <c r="B68" s="74" t="s">
        <v>86</v>
      </c>
      <c r="C68" s="75">
        <v>10687</v>
      </c>
      <c r="D68" s="75">
        <v>10222</v>
      </c>
      <c r="E68" s="76">
        <f t="shared" si="0"/>
        <v>20909</v>
      </c>
      <c r="F68" s="75">
        <v>76278</v>
      </c>
      <c r="G68" s="75">
        <v>59967</v>
      </c>
      <c r="H68" s="76">
        <f t="shared" si="1"/>
        <v>136245</v>
      </c>
      <c r="I68" s="77">
        <f t="shared" si="2"/>
        <v>0.40526438612010662</v>
      </c>
      <c r="J68" s="77">
        <v>30.292800950407834</v>
      </c>
      <c r="K68" s="77">
        <f t="shared" si="3"/>
        <v>0.40640904786543752</v>
      </c>
      <c r="L68" s="77">
        <f t="shared" si="4"/>
        <v>6.5160935482328188</v>
      </c>
    </row>
    <row r="69" spans="1:12" s="3" customFormat="1" ht="15" customHeight="1">
      <c r="A69" s="68">
        <v>61</v>
      </c>
      <c r="B69" s="69" t="s">
        <v>87</v>
      </c>
      <c r="C69" s="70">
        <v>20835</v>
      </c>
      <c r="D69" s="70">
        <v>18735</v>
      </c>
      <c r="E69" s="71">
        <f t="shared" si="0"/>
        <v>39570</v>
      </c>
      <c r="F69" s="70">
        <v>142577</v>
      </c>
      <c r="G69" s="70">
        <v>136096</v>
      </c>
      <c r="H69" s="71">
        <f t="shared" si="1"/>
        <v>278673</v>
      </c>
      <c r="I69" s="72">
        <f t="shared" si="2"/>
        <v>0.76695737523423502</v>
      </c>
      <c r="J69" s="72">
        <v>31.939623859875699</v>
      </c>
      <c r="K69" s="72">
        <f t="shared" si="3"/>
        <v>0.83126154057620516</v>
      </c>
      <c r="L69" s="72">
        <f t="shared" si="4"/>
        <v>7.0425322213798331</v>
      </c>
    </row>
    <row r="70" spans="1:12" s="3" customFormat="1" ht="15" customHeight="1">
      <c r="A70" s="73">
        <v>62</v>
      </c>
      <c r="B70" s="74" t="s">
        <v>88</v>
      </c>
      <c r="C70" s="75">
        <v>1151</v>
      </c>
      <c r="D70" s="75">
        <v>1432</v>
      </c>
      <c r="E70" s="76">
        <f t="shared" si="0"/>
        <v>2583</v>
      </c>
      <c r="F70" s="75">
        <v>7783</v>
      </c>
      <c r="G70" s="75">
        <v>11115</v>
      </c>
      <c r="H70" s="76">
        <f t="shared" si="1"/>
        <v>18898</v>
      </c>
      <c r="I70" s="77">
        <f t="shared" si="2"/>
        <v>5.0064465509983044E-2</v>
      </c>
      <c r="J70" s="77">
        <v>25.848093665565898</v>
      </c>
      <c r="K70" s="77">
        <f t="shared" si="3"/>
        <v>5.6371376465639382E-2</v>
      </c>
      <c r="L70" s="77">
        <f t="shared" si="4"/>
        <v>7.3162988772744875</v>
      </c>
    </row>
    <row r="71" spans="1:12" s="3" customFormat="1" ht="15" customHeight="1">
      <c r="A71" s="68">
        <v>63</v>
      </c>
      <c r="B71" s="69" t="s">
        <v>89</v>
      </c>
      <c r="C71" s="70">
        <v>18026</v>
      </c>
      <c r="D71" s="70">
        <v>11763</v>
      </c>
      <c r="E71" s="71">
        <f t="shared" si="0"/>
        <v>29789</v>
      </c>
      <c r="F71" s="70">
        <v>136382</v>
      </c>
      <c r="G71" s="70">
        <v>73754</v>
      </c>
      <c r="H71" s="71">
        <f t="shared" si="1"/>
        <v>210136</v>
      </c>
      <c r="I71" s="72">
        <f t="shared" si="2"/>
        <v>0.57737915721133748</v>
      </c>
      <c r="J71" s="72">
        <v>15.720618502295636</v>
      </c>
      <c r="K71" s="72">
        <f t="shared" si="3"/>
        <v>0.62682059291901782</v>
      </c>
      <c r="L71" s="72">
        <f t="shared" si="4"/>
        <v>7.0541475041122563</v>
      </c>
    </row>
    <row r="72" spans="1:12" s="3" customFormat="1" ht="15" customHeight="1">
      <c r="A72" s="73">
        <v>64</v>
      </c>
      <c r="B72" s="74" t="s">
        <v>90</v>
      </c>
      <c r="C72" s="75">
        <v>15689</v>
      </c>
      <c r="D72" s="75">
        <v>13041</v>
      </c>
      <c r="E72" s="76">
        <f t="shared" si="0"/>
        <v>28730</v>
      </c>
      <c r="F72" s="75">
        <v>95194</v>
      </c>
      <c r="G72" s="75">
        <v>92891</v>
      </c>
      <c r="H72" s="76">
        <f t="shared" si="1"/>
        <v>188085</v>
      </c>
      <c r="I72" s="77">
        <f t="shared" si="2"/>
        <v>0.55685330782106568</v>
      </c>
      <c r="J72" s="77">
        <v>42.161955915588031</v>
      </c>
      <c r="K72" s="77">
        <f t="shared" si="3"/>
        <v>0.56104404394855445</v>
      </c>
      <c r="L72" s="77">
        <f t="shared" si="4"/>
        <v>6.5466411416637662</v>
      </c>
    </row>
    <row r="73" spans="1:12" s="3" customFormat="1" ht="15" customHeight="1">
      <c r="A73" s="68">
        <v>65</v>
      </c>
      <c r="B73" s="69" t="s">
        <v>91</v>
      </c>
      <c r="C73" s="70">
        <v>9501</v>
      </c>
      <c r="D73" s="70">
        <v>9546</v>
      </c>
      <c r="E73" s="71">
        <f t="shared" si="0"/>
        <v>19047</v>
      </c>
      <c r="F73" s="70">
        <v>74454</v>
      </c>
      <c r="G73" s="70">
        <v>56282</v>
      </c>
      <c r="H73" s="71">
        <f t="shared" si="1"/>
        <v>130736</v>
      </c>
      <c r="I73" s="72">
        <f t="shared" si="2"/>
        <v>0.36917455461426524</v>
      </c>
      <c r="J73" s="72">
        <v>17.584822046807922</v>
      </c>
      <c r="K73" s="72">
        <f t="shared" si="3"/>
        <v>0.38997609660344112</v>
      </c>
      <c r="L73" s="72">
        <f t="shared" si="4"/>
        <v>6.863863075549955</v>
      </c>
    </row>
    <row r="74" spans="1:12" s="3" customFormat="1" ht="15" customHeight="1">
      <c r="A74" s="73">
        <v>66</v>
      </c>
      <c r="B74" s="74" t="s">
        <v>92</v>
      </c>
      <c r="C74" s="75">
        <v>5952</v>
      </c>
      <c r="D74" s="75">
        <v>3882</v>
      </c>
      <c r="E74" s="76">
        <f t="shared" ref="E74:E89" si="5">+D74+C74</f>
        <v>9834</v>
      </c>
      <c r="F74" s="75">
        <v>41003</v>
      </c>
      <c r="G74" s="75">
        <v>21259</v>
      </c>
      <c r="H74" s="76">
        <f t="shared" ref="H74:H89" si="6">+G74+F74</f>
        <v>62262</v>
      </c>
      <c r="I74" s="77">
        <f t="shared" ref="I74:I90" si="7">+E74/$E$90*100</f>
        <v>0.19060547960711313</v>
      </c>
      <c r="J74" s="77">
        <v>22.649592334976276</v>
      </c>
      <c r="K74" s="77">
        <f t="shared" ref="K74:K90" si="8">+H74/$H$90*100</f>
        <v>0.18572307342066033</v>
      </c>
      <c r="L74" s="77">
        <f t="shared" ref="L74:L90" si="9">+H74/E74</f>
        <v>6.3312995729103108</v>
      </c>
    </row>
    <row r="75" spans="1:12" s="3" customFormat="1" ht="15" customHeight="1">
      <c r="A75" s="68">
        <v>67</v>
      </c>
      <c r="B75" s="69" t="s">
        <v>93</v>
      </c>
      <c r="C75" s="70">
        <v>35433</v>
      </c>
      <c r="D75" s="70">
        <v>12224</v>
      </c>
      <c r="E75" s="71">
        <f t="shared" si="5"/>
        <v>47657</v>
      </c>
      <c r="F75" s="70">
        <v>258535</v>
      </c>
      <c r="G75" s="70">
        <v>101864</v>
      </c>
      <c r="H75" s="71">
        <f t="shared" si="6"/>
        <v>360399</v>
      </c>
      <c r="I75" s="72">
        <f t="shared" si="7"/>
        <v>0.92370198715031426</v>
      </c>
      <c r="J75" s="72">
        <v>48.475755510573585</v>
      </c>
      <c r="K75" s="72">
        <f t="shared" si="8"/>
        <v>1.0750443278039987</v>
      </c>
      <c r="L75" s="72">
        <f t="shared" si="9"/>
        <v>7.5623518056109278</v>
      </c>
    </row>
    <row r="76" spans="1:12" s="3" customFormat="1" ht="15" customHeight="1">
      <c r="A76" s="73">
        <v>68</v>
      </c>
      <c r="B76" s="74" t="s">
        <v>94</v>
      </c>
      <c r="C76" s="75">
        <v>11540</v>
      </c>
      <c r="D76" s="75">
        <v>5037</v>
      </c>
      <c r="E76" s="76">
        <f t="shared" si="5"/>
        <v>16577</v>
      </c>
      <c r="F76" s="75">
        <v>77273</v>
      </c>
      <c r="G76" s="75">
        <v>30084</v>
      </c>
      <c r="H76" s="76">
        <f t="shared" si="6"/>
        <v>107357</v>
      </c>
      <c r="I76" s="77">
        <f t="shared" si="7"/>
        <v>0.32130028833100616</v>
      </c>
      <c r="J76" s="77">
        <v>26.042763106216515</v>
      </c>
      <c r="K76" s="77">
        <f t="shared" si="8"/>
        <v>0.32023821902961408</v>
      </c>
      <c r="L76" s="77">
        <f t="shared" si="9"/>
        <v>6.4762622911262593</v>
      </c>
    </row>
    <row r="77" spans="1:12" s="3" customFormat="1" ht="15" customHeight="1">
      <c r="A77" s="68">
        <v>69</v>
      </c>
      <c r="B77" s="69" t="s">
        <v>95</v>
      </c>
      <c r="C77" s="70">
        <v>1443</v>
      </c>
      <c r="D77" s="70">
        <v>1227</v>
      </c>
      <c r="E77" s="71">
        <f t="shared" si="5"/>
        <v>2670</v>
      </c>
      <c r="F77" s="70">
        <v>9480</v>
      </c>
      <c r="G77" s="70">
        <v>6872</v>
      </c>
      <c r="H77" s="71">
        <f t="shared" si="6"/>
        <v>16352</v>
      </c>
      <c r="I77" s="72">
        <f t="shared" si="7"/>
        <v>5.1750725091620105E-2</v>
      </c>
      <c r="J77" s="72">
        <v>31.846374045801529</v>
      </c>
      <c r="K77" s="72">
        <f t="shared" si="8"/>
        <v>4.8776841357081976E-2</v>
      </c>
      <c r="L77" s="72">
        <f t="shared" si="9"/>
        <v>6.1243445692883896</v>
      </c>
    </row>
    <row r="78" spans="1:12" s="3" customFormat="1" ht="15" customHeight="1">
      <c r="A78" s="73">
        <v>70</v>
      </c>
      <c r="B78" s="74" t="s">
        <v>96</v>
      </c>
      <c r="C78" s="75">
        <v>10056</v>
      </c>
      <c r="D78" s="75">
        <v>11124</v>
      </c>
      <c r="E78" s="76">
        <f t="shared" si="5"/>
        <v>21180</v>
      </c>
      <c r="F78" s="75">
        <v>57205</v>
      </c>
      <c r="G78" s="75">
        <v>51290</v>
      </c>
      <c r="H78" s="76">
        <f t="shared" si="6"/>
        <v>108495</v>
      </c>
      <c r="I78" s="77">
        <f t="shared" si="7"/>
        <v>0.41051698780543588</v>
      </c>
      <c r="J78" s="77">
        <v>52.050822049101761</v>
      </c>
      <c r="K78" s="77">
        <f t="shared" si="8"/>
        <v>0.323632791281593</v>
      </c>
      <c r="L78" s="77">
        <f t="shared" si="9"/>
        <v>5.1225212464589234</v>
      </c>
    </row>
    <row r="79" spans="1:12" s="3" customFormat="1" ht="15" customHeight="1">
      <c r="A79" s="68">
        <v>71</v>
      </c>
      <c r="B79" s="69" t="s">
        <v>97</v>
      </c>
      <c r="C79" s="70">
        <v>8690</v>
      </c>
      <c r="D79" s="70">
        <v>4791</v>
      </c>
      <c r="E79" s="71">
        <f t="shared" si="5"/>
        <v>13481</v>
      </c>
      <c r="F79" s="70">
        <v>53740</v>
      </c>
      <c r="G79" s="70">
        <v>25900</v>
      </c>
      <c r="H79" s="71">
        <f t="shared" si="6"/>
        <v>79640</v>
      </c>
      <c r="I79" s="72">
        <f t="shared" si="7"/>
        <v>0.26129270597757698</v>
      </c>
      <c r="J79" s="72">
        <v>34.472089395760349</v>
      </c>
      <c r="K79" s="72">
        <f t="shared" si="8"/>
        <v>0.2375603990752207</v>
      </c>
      <c r="L79" s="72">
        <f t="shared" si="9"/>
        <v>5.9075736221348567</v>
      </c>
    </row>
    <row r="80" spans="1:12" s="3" customFormat="1" ht="15" customHeight="1">
      <c r="A80" s="73">
        <v>72</v>
      </c>
      <c r="B80" s="74" t="s">
        <v>98</v>
      </c>
      <c r="C80" s="75">
        <v>10480</v>
      </c>
      <c r="D80" s="75">
        <v>6703</v>
      </c>
      <c r="E80" s="76">
        <f t="shared" si="5"/>
        <v>17183</v>
      </c>
      <c r="F80" s="75">
        <v>82554</v>
      </c>
      <c r="G80" s="75">
        <v>61847</v>
      </c>
      <c r="H80" s="76">
        <f t="shared" si="6"/>
        <v>144401</v>
      </c>
      <c r="I80" s="77">
        <f t="shared" si="7"/>
        <v>0.33304595852034019</v>
      </c>
      <c r="J80" s="77">
        <v>19.221217951586201</v>
      </c>
      <c r="K80" s="77">
        <f t="shared" si="8"/>
        <v>0.43073780998067479</v>
      </c>
      <c r="L80" s="77">
        <f t="shared" si="9"/>
        <v>8.4037129721236106</v>
      </c>
    </row>
    <row r="81" spans="1:14" s="3" customFormat="1" ht="15" customHeight="1">
      <c r="A81" s="68">
        <v>73</v>
      </c>
      <c r="B81" s="69" t="s">
        <v>99</v>
      </c>
      <c r="C81" s="70">
        <v>3223</v>
      </c>
      <c r="D81" s="70">
        <v>2118</v>
      </c>
      <c r="E81" s="71">
        <f t="shared" si="5"/>
        <v>5341</v>
      </c>
      <c r="F81" s="70">
        <v>30013</v>
      </c>
      <c r="G81" s="70">
        <v>17039</v>
      </c>
      <c r="H81" s="71">
        <f t="shared" si="6"/>
        <v>47052</v>
      </c>
      <c r="I81" s="72">
        <f t="shared" si="7"/>
        <v>0.10352083247728201</v>
      </c>
      <c r="J81" s="72">
        <v>8.5110112502788677</v>
      </c>
      <c r="K81" s="72">
        <f t="shared" si="8"/>
        <v>0.14035273602821802</v>
      </c>
      <c r="L81" s="72">
        <f t="shared" si="9"/>
        <v>8.8095862198090238</v>
      </c>
    </row>
    <row r="82" spans="1:14" s="3" customFormat="1" ht="15" customHeight="1">
      <c r="A82" s="73">
        <v>74</v>
      </c>
      <c r="B82" s="74" t="s">
        <v>100</v>
      </c>
      <c r="C82" s="75">
        <v>7087</v>
      </c>
      <c r="D82" s="75">
        <v>5636</v>
      </c>
      <c r="E82" s="76">
        <f t="shared" si="5"/>
        <v>12723</v>
      </c>
      <c r="F82" s="75">
        <v>45863</v>
      </c>
      <c r="G82" s="75">
        <v>36682</v>
      </c>
      <c r="H82" s="76">
        <f t="shared" si="6"/>
        <v>82545</v>
      </c>
      <c r="I82" s="77">
        <f t="shared" si="7"/>
        <v>0.24660092709388862</v>
      </c>
      <c r="J82" s="77">
        <v>39.745712411358596</v>
      </c>
      <c r="K82" s="77">
        <f t="shared" si="8"/>
        <v>0.24622580539507896</v>
      </c>
      <c r="L82" s="77">
        <f t="shared" si="9"/>
        <v>6.4878566375854749</v>
      </c>
    </row>
    <row r="83" spans="1:14" s="3" customFormat="1" ht="15" customHeight="1">
      <c r="A83" s="68">
        <v>75</v>
      </c>
      <c r="B83" s="69" t="s">
        <v>101</v>
      </c>
      <c r="C83" s="70">
        <v>1225</v>
      </c>
      <c r="D83" s="70">
        <v>1088</v>
      </c>
      <c r="E83" s="71">
        <f t="shared" si="5"/>
        <v>2313</v>
      </c>
      <c r="F83" s="70">
        <v>11528</v>
      </c>
      <c r="G83" s="70">
        <v>8703</v>
      </c>
      <c r="H83" s="71">
        <f t="shared" si="6"/>
        <v>20231</v>
      </c>
      <c r="I83" s="72">
        <f t="shared" si="7"/>
        <v>4.4831246118695614E-2</v>
      </c>
      <c r="J83" s="72">
        <v>26.109041652556719</v>
      </c>
      <c r="K83" s="72">
        <f t="shared" si="8"/>
        <v>6.0347619709829096E-2</v>
      </c>
      <c r="L83" s="72">
        <f t="shared" si="9"/>
        <v>8.7466493731085162</v>
      </c>
    </row>
    <row r="84" spans="1:14" s="3" customFormat="1" ht="15" customHeight="1">
      <c r="A84" s="73">
        <v>76</v>
      </c>
      <c r="B84" s="74" t="s">
        <v>102</v>
      </c>
      <c r="C84" s="75">
        <v>1895</v>
      </c>
      <c r="D84" s="75">
        <v>2062</v>
      </c>
      <c r="E84" s="76">
        <f t="shared" si="5"/>
        <v>3957</v>
      </c>
      <c r="F84" s="75">
        <v>13911</v>
      </c>
      <c r="G84" s="75">
        <v>13693</v>
      </c>
      <c r="H84" s="76">
        <f t="shared" si="6"/>
        <v>27604</v>
      </c>
      <c r="I84" s="77">
        <f t="shared" si="7"/>
        <v>7.6695737523423499E-2</v>
      </c>
      <c r="J84" s="77">
        <v>19.483972622975035</v>
      </c>
      <c r="K84" s="77">
        <f t="shared" si="8"/>
        <v>8.234074907172767E-2</v>
      </c>
      <c r="L84" s="77">
        <f t="shared" si="9"/>
        <v>6.975991913065454</v>
      </c>
    </row>
    <row r="85" spans="1:14" s="3" customFormat="1" ht="15" customHeight="1">
      <c r="A85" s="68">
        <v>77</v>
      </c>
      <c r="B85" s="69" t="s">
        <v>103</v>
      </c>
      <c r="C85" s="70">
        <v>19236</v>
      </c>
      <c r="D85" s="70">
        <v>9325</v>
      </c>
      <c r="E85" s="71">
        <f t="shared" si="5"/>
        <v>28561</v>
      </c>
      <c r="F85" s="70">
        <v>106002</v>
      </c>
      <c r="G85" s="70">
        <v>51673</v>
      </c>
      <c r="H85" s="71">
        <f t="shared" si="6"/>
        <v>157675</v>
      </c>
      <c r="I85" s="72">
        <f t="shared" si="7"/>
        <v>0.55357770012800067</v>
      </c>
      <c r="J85" s="72">
        <v>33.376961821177737</v>
      </c>
      <c r="K85" s="72">
        <f t="shared" si="8"/>
        <v>0.47033319844532168</v>
      </c>
      <c r="L85" s="72">
        <f t="shared" si="9"/>
        <v>5.5206400336122687</v>
      </c>
    </row>
    <row r="86" spans="1:14" s="3" customFormat="1" ht="15" customHeight="1">
      <c r="A86" s="73">
        <v>78</v>
      </c>
      <c r="B86" s="74" t="s">
        <v>104</v>
      </c>
      <c r="C86" s="75">
        <v>11429</v>
      </c>
      <c r="D86" s="75">
        <v>5700</v>
      </c>
      <c r="E86" s="76">
        <f t="shared" si="5"/>
        <v>17129</v>
      </c>
      <c r="F86" s="75">
        <v>73865</v>
      </c>
      <c r="G86" s="75">
        <v>39973</v>
      </c>
      <c r="H86" s="76">
        <f t="shared" si="6"/>
        <v>113838</v>
      </c>
      <c r="I86" s="77">
        <f t="shared" si="7"/>
        <v>0.33199931464208265</v>
      </c>
      <c r="J86" s="77">
        <v>45.459129511677283</v>
      </c>
      <c r="K86" s="77">
        <f t="shared" si="8"/>
        <v>0.33957057646816891</v>
      </c>
      <c r="L86" s="77">
        <f t="shared" si="9"/>
        <v>6.6459221203806411</v>
      </c>
    </row>
    <row r="87" spans="1:14" s="3" customFormat="1" ht="15" customHeight="1">
      <c r="A87" s="68">
        <v>79</v>
      </c>
      <c r="B87" s="69" t="s">
        <v>105</v>
      </c>
      <c r="C87" s="70">
        <v>3133</v>
      </c>
      <c r="D87" s="70">
        <v>1487</v>
      </c>
      <c r="E87" s="71">
        <f t="shared" si="5"/>
        <v>4620</v>
      </c>
      <c r="F87" s="70">
        <v>20920</v>
      </c>
      <c r="G87" s="70">
        <v>9241</v>
      </c>
      <c r="H87" s="71">
        <f t="shared" si="6"/>
        <v>30161</v>
      </c>
      <c r="I87" s="72">
        <f t="shared" si="7"/>
        <v>8.9546198473140395E-2</v>
      </c>
      <c r="J87" s="72">
        <v>21.517395556797542</v>
      </c>
      <c r="K87" s="72">
        <f t="shared" si="8"/>
        <v>8.9968096390102101E-2</v>
      </c>
      <c r="L87" s="72">
        <f t="shared" si="9"/>
        <v>6.5283549783549786</v>
      </c>
    </row>
    <row r="88" spans="1:14" s="3" customFormat="1" ht="15" customHeight="1">
      <c r="A88" s="73">
        <v>80</v>
      </c>
      <c r="B88" s="74" t="s">
        <v>106</v>
      </c>
      <c r="C88" s="75">
        <v>15434</v>
      </c>
      <c r="D88" s="75">
        <v>7815</v>
      </c>
      <c r="E88" s="76">
        <f t="shared" si="5"/>
        <v>23249</v>
      </c>
      <c r="F88" s="75">
        <v>110259</v>
      </c>
      <c r="G88" s="75">
        <v>52279</v>
      </c>
      <c r="H88" s="76">
        <f t="shared" si="6"/>
        <v>162538</v>
      </c>
      <c r="I88" s="77">
        <f t="shared" si="7"/>
        <v>0.45061895417793107</v>
      </c>
      <c r="J88" s="77">
        <v>34.380822809144952</v>
      </c>
      <c r="K88" s="77">
        <f t="shared" si="8"/>
        <v>0.48483917811260946</v>
      </c>
      <c r="L88" s="77">
        <f t="shared" si="9"/>
        <v>6.9911824164480194</v>
      </c>
    </row>
    <row r="89" spans="1:14" s="3" customFormat="1" ht="15" customHeight="1">
      <c r="A89" s="68">
        <v>81</v>
      </c>
      <c r="B89" s="69" t="s">
        <v>107</v>
      </c>
      <c r="C89" s="70">
        <v>20196</v>
      </c>
      <c r="D89" s="70">
        <v>14533</v>
      </c>
      <c r="E89" s="71">
        <f t="shared" si="5"/>
        <v>34729</v>
      </c>
      <c r="F89" s="70">
        <v>128692</v>
      </c>
      <c r="G89" s="70">
        <v>81164</v>
      </c>
      <c r="H89" s="71">
        <f t="shared" si="6"/>
        <v>209856</v>
      </c>
      <c r="I89" s="72">
        <f t="shared" si="7"/>
        <v>0.67312768977785564</v>
      </c>
      <c r="J89" s="72">
        <v>41.984815880461326</v>
      </c>
      <c r="K89" s="72">
        <f t="shared" si="8"/>
        <v>0.62598537303276636</v>
      </c>
      <c r="L89" s="72">
        <f t="shared" si="9"/>
        <v>6.0426732701776613</v>
      </c>
    </row>
    <row r="90" spans="1:14" s="3" customFormat="1" ht="15" customHeight="1">
      <c r="A90" s="197" t="s">
        <v>108</v>
      </c>
      <c r="B90" s="197"/>
      <c r="C90" s="78">
        <f>SUM(C9:C89)</f>
        <v>3002144</v>
      </c>
      <c r="D90" s="78">
        <f t="shared" ref="D90:E90" si="10">SUM(D9:D89)</f>
        <v>2157204</v>
      </c>
      <c r="E90" s="78">
        <f t="shared" si="10"/>
        <v>5159348</v>
      </c>
      <c r="F90" s="78">
        <f>(SUM(F9:F89))+0</f>
        <v>20002422</v>
      </c>
      <c r="G90" s="78">
        <f t="shared" ref="G90" si="11">SUM(G9:G89)</f>
        <v>13521684</v>
      </c>
      <c r="H90" s="78">
        <f t="shared" ref="H90" si="12">SUM(H9:H89)</f>
        <v>33524106</v>
      </c>
      <c r="I90" s="139">
        <f t="shared" si="7"/>
        <v>100</v>
      </c>
      <c r="J90" s="139">
        <v>31.075040770064543</v>
      </c>
      <c r="K90" s="139">
        <f t="shared" si="8"/>
        <v>100</v>
      </c>
      <c r="L90" s="139">
        <f t="shared" si="9"/>
        <v>6.4977407998064871</v>
      </c>
    </row>
    <row r="91" spans="1:14" s="3" customFormat="1" ht="11.1" customHeight="1">
      <c r="A91" s="195" t="s">
        <v>112</v>
      </c>
      <c r="B91" s="196"/>
      <c r="C91" s="196"/>
      <c r="D91" s="196"/>
      <c r="E91" s="196"/>
      <c r="F91" s="196"/>
      <c r="G91" s="196"/>
      <c r="H91" s="196"/>
      <c r="I91" s="34"/>
    </row>
    <row r="92" spans="1:14" s="17" customFormat="1" ht="11.1" customHeight="1">
      <c r="A92" s="194" t="s">
        <v>111</v>
      </c>
      <c r="B92" s="194"/>
      <c r="C92" s="194"/>
      <c r="D92" s="194"/>
      <c r="E92" s="194"/>
      <c r="F92" s="194"/>
      <c r="G92" s="194"/>
      <c r="H92" s="194"/>
      <c r="I92" s="34"/>
      <c r="J92" s="52"/>
      <c r="K92" s="52"/>
      <c r="L92" s="52"/>
      <c r="M92" s="3"/>
      <c r="N92" s="3"/>
    </row>
    <row r="93" spans="1:14" s="17" customFormat="1">
      <c r="C93" s="31"/>
      <c r="D93" s="31"/>
      <c r="E93" s="2"/>
      <c r="F93" s="2"/>
      <c r="G93" s="2"/>
      <c r="H93" s="49"/>
      <c r="I93" s="52"/>
      <c r="J93" s="34"/>
      <c r="K93" s="52"/>
      <c r="L93" s="52"/>
    </row>
    <row r="94" spans="1:14" s="17" customFormat="1">
      <c r="C94" s="140"/>
      <c r="D94" s="140"/>
      <c r="E94" s="140"/>
      <c r="F94" s="140"/>
      <c r="G94" s="140"/>
      <c r="H94" s="140"/>
      <c r="I94" s="52"/>
      <c r="J94" s="34"/>
      <c r="K94" s="52"/>
      <c r="L94" s="52"/>
    </row>
    <row r="95" spans="1:14">
      <c r="C95" s="31"/>
      <c r="D95" s="31"/>
      <c r="E95" s="31"/>
      <c r="F95" s="31"/>
      <c r="G95" s="31"/>
      <c r="H95" s="31"/>
      <c r="J95" s="34"/>
    </row>
    <row r="96" spans="1:14"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</row>
    <row r="97" spans="3:10">
      <c r="C97" s="31"/>
      <c r="D97" s="31"/>
      <c r="J97" s="34"/>
    </row>
    <row r="98" spans="3:10">
      <c r="C98" s="31"/>
      <c r="D98" s="31"/>
      <c r="J98" s="34"/>
    </row>
    <row r="99" spans="3:10">
      <c r="C99" s="31"/>
      <c r="D99" s="31"/>
    </row>
    <row r="100" spans="3:10">
      <c r="C100" s="31"/>
      <c r="D100" s="31"/>
    </row>
    <row r="101" spans="3:10">
      <c r="C101" s="31"/>
      <c r="D101" s="31"/>
    </row>
    <row r="102" spans="3:10">
      <c r="C102" s="31"/>
      <c r="D102" s="31"/>
    </row>
    <row r="103" spans="3:10">
      <c r="C103" s="31"/>
      <c r="D103" s="31"/>
    </row>
    <row r="104" spans="3:10">
      <c r="F104" s="30"/>
      <c r="G104" s="30"/>
    </row>
  </sheetData>
  <mergeCells count="19">
    <mergeCell ref="A92:H92"/>
    <mergeCell ref="A91:H91"/>
    <mergeCell ref="G7:G8"/>
    <mergeCell ref="E7:E8"/>
    <mergeCell ref="A90:B90"/>
    <mergeCell ref="A6:A8"/>
    <mergeCell ref="B6:B8"/>
    <mergeCell ref="C6:E6"/>
    <mergeCell ref="F6:H6"/>
    <mergeCell ref="F7:F8"/>
    <mergeCell ref="H7:H8"/>
    <mergeCell ref="C7:C8"/>
    <mergeCell ref="D7:D8"/>
    <mergeCell ref="I6:I8"/>
    <mergeCell ref="J6:J8"/>
    <mergeCell ref="K6:K8"/>
    <mergeCell ref="L6:L8"/>
    <mergeCell ref="A4:J4"/>
    <mergeCell ref="A5:J5"/>
  </mergeCells>
  <phoneticPr fontId="0" type="noConversion"/>
  <printOptions horizontalCentered="1" gridLinesSet="0"/>
  <pageMargins left="0" right="0" top="0" bottom="0" header="0" footer="0"/>
  <pageSetup paperSize="9" scale="55" orientation="portrait" r:id="rId1"/>
  <headerFooter alignWithMargins="0"/>
  <ignoredErrors>
    <ignoredError sqref="A9:A17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</sheetPr>
  <dimension ref="A1:F55"/>
  <sheetViews>
    <sheetView showGridLines="0" zoomScaleNormal="100" workbookViewId="0"/>
  </sheetViews>
  <sheetFormatPr defaultColWidth="9.28515625" defaultRowHeight="12.75"/>
  <cols>
    <col min="1" max="1" width="30.85546875" style="1" bestFit="1" customWidth="1"/>
    <col min="2" max="4" width="23.28515625" style="1" customWidth="1"/>
    <col min="5" max="5" width="9.85546875" style="15" bestFit="1" customWidth="1"/>
    <col min="6" max="16384" width="9.28515625" style="1"/>
  </cols>
  <sheetData>
    <row r="1" spans="1:6" ht="15" customHeight="1"/>
    <row r="2" spans="1:6" ht="15" customHeight="1">
      <c r="B2" s="35"/>
    </row>
    <row r="3" spans="1:6" ht="15" customHeight="1">
      <c r="B3" s="125"/>
    </row>
    <row r="4" spans="1:6" s="5" customFormat="1" ht="30.2" customHeight="1">
      <c r="A4" s="202" t="s">
        <v>360</v>
      </c>
      <c r="B4" s="202"/>
      <c r="C4" s="202"/>
      <c r="D4" s="202"/>
      <c r="E4" s="4"/>
    </row>
    <row r="5" spans="1:6" s="5" customFormat="1" ht="24.6" customHeight="1">
      <c r="A5" s="201" t="s">
        <v>359</v>
      </c>
      <c r="B5" s="201"/>
      <c r="C5" s="201"/>
      <c r="D5" s="201"/>
      <c r="E5" s="149"/>
      <c r="F5" s="149"/>
    </row>
    <row r="6" spans="1:6" s="7" customFormat="1" ht="31.7" customHeight="1">
      <c r="A6" s="88" t="s">
        <v>257</v>
      </c>
      <c r="B6" s="80" t="s">
        <v>20</v>
      </c>
      <c r="C6" s="80" t="s">
        <v>19</v>
      </c>
      <c r="D6" s="80" t="s">
        <v>67</v>
      </c>
    </row>
    <row r="7" spans="1:6" s="7" customFormat="1" ht="20.100000000000001" customHeight="1">
      <c r="A7" s="89" t="s">
        <v>144</v>
      </c>
      <c r="B7" s="141">
        <v>1129</v>
      </c>
      <c r="C7" s="141">
        <v>141</v>
      </c>
      <c r="D7" s="142">
        <f>+C7+B7</f>
        <v>1270</v>
      </c>
    </row>
    <row r="8" spans="1:6" s="7" customFormat="1" ht="20.100000000000001" customHeight="1">
      <c r="A8" s="90" t="s">
        <v>7</v>
      </c>
      <c r="B8" s="143">
        <v>21138</v>
      </c>
      <c r="C8" s="143">
        <v>4325</v>
      </c>
      <c r="D8" s="144">
        <f t="shared" ref="D8:D18" si="0">+C8+B8</f>
        <v>25463</v>
      </c>
    </row>
    <row r="9" spans="1:6" s="7" customFormat="1" ht="20.100000000000001" customHeight="1">
      <c r="A9" s="89" t="s">
        <v>8</v>
      </c>
      <c r="B9" s="141">
        <v>498759</v>
      </c>
      <c r="C9" s="141">
        <v>319966</v>
      </c>
      <c r="D9" s="142">
        <f t="shared" si="0"/>
        <v>818725</v>
      </c>
    </row>
    <row r="10" spans="1:6" s="7" customFormat="1" ht="20.100000000000001" customHeight="1">
      <c r="A10" s="90" t="s">
        <v>0</v>
      </c>
      <c r="B10" s="143">
        <v>570346</v>
      </c>
      <c r="C10" s="143">
        <v>424717</v>
      </c>
      <c r="D10" s="144">
        <f t="shared" si="0"/>
        <v>995063</v>
      </c>
    </row>
    <row r="11" spans="1:6" s="7" customFormat="1" ht="20.100000000000001" customHeight="1">
      <c r="A11" s="89" t="s">
        <v>1</v>
      </c>
      <c r="B11" s="141">
        <v>543343</v>
      </c>
      <c r="C11" s="141">
        <v>354466</v>
      </c>
      <c r="D11" s="142">
        <f t="shared" si="0"/>
        <v>897809</v>
      </c>
    </row>
    <row r="12" spans="1:6" s="7" customFormat="1" ht="20.100000000000001" customHeight="1">
      <c r="A12" s="90" t="s">
        <v>2</v>
      </c>
      <c r="B12" s="143">
        <v>526091</v>
      </c>
      <c r="C12" s="143">
        <v>331622</v>
      </c>
      <c r="D12" s="144">
        <f t="shared" si="0"/>
        <v>857713</v>
      </c>
    </row>
    <row r="13" spans="1:6" s="7" customFormat="1" ht="20.100000000000001" customHeight="1">
      <c r="A13" s="89" t="s">
        <v>3</v>
      </c>
      <c r="B13" s="141">
        <v>454266</v>
      </c>
      <c r="C13" s="141">
        <v>312070</v>
      </c>
      <c r="D13" s="142">
        <f t="shared" si="0"/>
        <v>766336</v>
      </c>
    </row>
    <row r="14" spans="1:6" s="7" customFormat="1" ht="20.100000000000001" customHeight="1">
      <c r="A14" s="90" t="s">
        <v>4</v>
      </c>
      <c r="B14" s="143">
        <v>215884</v>
      </c>
      <c r="C14" s="143">
        <v>221937</v>
      </c>
      <c r="D14" s="144">
        <f t="shared" si="0"/>
        <v>437821</v>
      </c>
    </row>
    <row r="15" spans="1:6" s="7" customFormat="1" ht="20.100000000000001" customHeight="1">
      <c r="A15" s="89" t="s">
        <v>5</v>
      </c>
      <c r="B15" s="141">
        <v>110574</v>
      </c>
      <c r="C15" s="141">
        <v>130445</v>
      </c>
      <c r="D15" s="142">
        <f t="shared" si="0"/>
        <v>241019</v>
      </c>
    </row>
    <row r="16" spans="1:6" s="7" customFormat="1" ht="20.100000000000001" customHeight="1">
      <c r="A16" s="90" t="s">
        <v>6</v>
      </c>
      <c r="B16" s="143">
        <v>45018</v>
      </c>
      <c r="C16" s="143">
        <v>44615</v>
      </c>
      <c r="D16" s="144">
        <f t="shared" si="0"/>
        <v>89633</v>
      </c>
    </row>
    <row r="17" spans="1:6" s="7" customFormat="1" ht="20.100000000000001" customHeight="1">
      <c r="A17" s="89" t="s">
        <v>9</v>
      </c>
      <c r="B17" s="141">
        <v>12530</v>
      </c>
      <c r="C17" s="141">
        <v>10784</v>
      </c>
      <c r="D17" s="142">
        <f t="shared" si="0"/>
        <v>23314</v>
      </c>
    </row>
    <row r="18" spans="1:6" s="7" customFormat="1" ht="30.2" customHeight="1">
      <c r="A18" s="91" t="s">
        <v>147</v>
      </c>
      <c r="B18" s="145">
        <v>3066</v>
      </c>
      <c r="C18" s="145">
        <v>2116</v>
      </c>
      <c r="D18" s="144">
        <f t="shared" si="0"/>
        <v>5182</v>
      </c>
    </row>
    <row r="19" spans="1:6" s="6" customFormat="1" ht="25.15" customHeight="1">
      <c r="A19" s="129" t="s">
        <v>109</v>
      </c>
      <c r="B19" s="146">
        <f>SUM(B7:B18)</f>
        <v>3002144</v>
      </c>
      <c r="C19" s="146">
        <f>SUM(C7:C18)</f>
        <v>2157204</v>
      </c>
      <c r="D19" s="147">
        <f>SUM(D7:D18)</f>
        <v>5159348</v>
      </c>
    </row>
    <row r="20" spans="1:6" s="5" customFormat="1">
      <c r="A20" s="8"/>
      <c r="B20" s="31"/>
      <c r="C20" s="31"/>
      <c r="D20" s="31"/>
      <c r="E20" s="4"/>
    </row>
    <row r="21" spans="1:6" s="10" customFormat="1" ht="29.25" customHeight="1">
      <c r="A21" s="203" t="s">
        <v>357</v>
      </c>
      <c r="B21" s="203"/>
      <c r="C21" s="203"/>
      <c r="D21" s="203"/>
      <c r="E21" s="9"/>
      <c r="F21" s="9"/>
    </row>
    <row r="22" spans="1:6" s="10" customFormat="1" ht="31.15" customHeight="1">
      <c r="A22" s="200" t="s">
        <v>358</v>
      </c>
      <c r="B22" s="200"/>
      <c r="C22" s="200"/>
      <c r="D22" s="200"/>
      <c r="E22" s="9"/>
      <c r="F22" s="9"/>
    </row>
    <row r="23" spans="1:6" s="12" customFormat="1" ht="33.75" customHeight="1">
      <c r="A23" s="79" t="s">
        <v>129</v>
      </c>
      <c r="B23" s="148" t="s">
        <v>20</v>
      </c>
      <c r="C23" s="148" t="s">
        <v>19</v>
      </c>
      <c r="D23" s="148" t="s">
        <v>67</v>
      </c>
      <c r="E23" s="11"/>
      <c r="F23" s="11"/>
    </row>
    <row r="24" spans="1:6" s="12" customFormat="1" ht="20.100000000000001" customHeight="1">
      <c r="A24" s="127" t="s">
        <v>121</v>
      </c>
      <c r="B24" s="131">
        <v>1101159</v>
      </c>
      <c r="C24" s="131">
        <v>833648</v>
      </c>
      <c r="D24" s="133">
        <f>+C24+B24</f>
        <v>1934807</v>
      </c>
      <c r="E24" s="11"/>
      <c r="F24" s="11"/>
    </row>
    <row r="25" spans="1:6" s="12" customFormat="1" ht="20.100000000000001" customHeight="1">
      <c r="A25" s="128" t="s">
        <v>113</v>
      </c>
      <c r="B25" s="132">
        <v>268183</v>
      </c>
      <c r="C25" s="132">
        <v>197476</v>
      </c>
      <c r="D25" s="134">
        <f t="shared" ref="D25:D34" si="1">+C25+B25</f>
        <v>465659</v>
      </c>
      <c r="E25" s="11"/>
      <c r="F25" s="11"/>
    </row>
    <row r="26" spans="1:6" s="14" customFormat="1" ht="18" customHeight="1">
      <c r="A26" s="81" t="s">
        <v>114</v>
      </c>
      <c r="B26" s="131">
        <v>438137</v>
      </c>
      <c r="C26" s="131">
        <v>327521</v>
      </c>
      <c r="D26" s="133">
        <f t="shared" si="1"/>
        <v>765658</v>
      </c>
      <c r="E26" s="13"/>
      <c r="F26" s="13"/>
    </row>
    <row r="27" spans="1:6" s="14" customFormat="1" ht="18" customHeight="1">
      <c r="A27" s="82" t="s">
        <v>115</v>
      </c>
      <c r="B27" s="132">
        <v>348798</v>
      </c>
      <c r="C27" s="132">
        <v>223840</v>
      </c>
      <c r="D27" s="134">
        <f t="shared" si="1"/>
        <v>572638</v>
      </c>
      <c r="E27" s="13"/>
      <c r="F27" s="13"/>
    </row>
    <row r="28" spans="1:6" s="14" customFormat="1" ht="18" customHeight="1">
      <c r="A28" s="81" t="s">
        <v>116</v>
      </c>
      <c r="B28" s="131">
        <v>532404</v>
      </c>
      <c r="C28" s="131">
        <v>371890</v>
      </c>
      <c r="D28" s="133">
        <f t="shared" si="1"/>
        <v>904294</v>
      </c>
      <c r="E28" s="13"/>
      <c r="F28" s="13"/>
    </row>
    <row r="29" spans="1:6" s="14" customFormat="1" ht="18" customHeight="1">
      <c r="A29" s="82" t="s">
        <v>117</v>
      </c>
      <c r="B29" s="132">
        <v>97352</v>
      </c>
      <c r="C29" s="132">
        <v>56703</v>
      </c>
      <c r="D29" s="134">
        <f t="shared" si="1"/>
        <v>154055</v>
      </c>
      <c r="E29" s="13"/>
      <c r="F29" s="13"/>
    </row>
    <row r="30" spans="1:6" s="14" customFormat="1" ht="18" customHeight="1">
      <c r="A30" s="81" t="s">
        <v>118</v>
      </c>
      <c r="B30" s="131">
        <v>105556</v>
      </c>
      <c r="C30" s="131">
        <v>80347</v>
      </c>
      <c r="D30" s="133">
        <f t="shared" si="1"/>
        <v>185903</v>
      </c>
      <c r="E30" s="13"/>
      <c r="F30" s="13"/>
    </row>
    <row r="31" spans="1:6" s="14" customFormat="1" ht="18" customHeight="1">
      <c r="A31" s="82" t="s">
        <v>119</v>
      </c>
      <c r="B31" s="132">
        <v>100504</v>
      </c>
      <c r="C31" s="132">
        <v>59730</v>
      </c>
      <c r="D31" s="134">
        <f t="shared" si="1"/>
        <v>160234</v>
      </c>
      <c r="E31" s="13"/>
      <c r="F31" s="13"/>
    </row>
    <row r="32" spans="1:6" s="14" customFormat="1" ht="18" customHeight="1">
      <c r="A32" s="81" t="s">
        <v>130</v>
      </c>
      <c r="B32" s="131">
        <v>33</v>
      </c>
      <c r="C32" s="131">
        <v>24</v>
      </c>
      <c r="D32" s="133">
        <f t="shared" si="1"/>
        <v>57</v>
      </c>
      <c r="E32" s="13"/>
      <c r="F32" s="13"/>
    </row>
    <row r="33" spans="1:6" s="14" customFormat="1" ht="18" customHeight="1">
      <c r="A33" s="82" t="s">
        <v>120</v>
      </c>
      <c r="B33" s="132">
        <v>9075</v>
      </c>
      <c r="C33" s="132">
        <v>5203</v>
      </c>
      <c r="D33" s="134">
        <f t="shared" si="1"/>
        <v>14278</v>
      </c>
      <c r="E33" s="13"/>
      <c r="F33" s="13"/>
    </row>
    <row r="34" spans="1:6" s="14" customFormat="1" ht="18" customHeight="1">
      <c r="A34" s="81" t="s">
        <v>145</v>
      </c>
      <c r="B34" s="131">
        <v>943</v>
      </c>
      <c r="C34" s="131">
        <v>822</v>
      </c>
      <c r="D34" s="133">
        <f t="shared" si="1"/>
        <v>1765</v>
      </c>
      <c r="E34" s="13"/>
      <c r="F34" s="13"/>
    </row>
    <row r="35" spans="1:6" s="32" customFormat="1" ht="25.15" customHeight="1">
      <c r="A35" s="83" t="s">
        <v>110</v>
      </c>
      <c r="B35" s="135">
        <f>SUM(B24:B34)</f>
        <v>3002144</v>
      </c>
      <c r="C35" s="135">
        <f>SUM(C24:C34)</f>
        <v>2157204</v>
      </c>
      <c r="D35" s="136">
        <f>SUM(D24:D34)</f>
        <v>5159348</v>
      </c>
      <c r="E35" s="13"/>
      <c r="F35" s="150"/>
    </row>
    <row r="36" spans="1:6" s="14" customFormat="1" ht="30.2" customHeight="1">
      <c r="A36" s="84" t="s">
        <v>255</v>
      </c>
      <c r="B36" s="137">
        <f>+B37+B38</f>
        <v>20002422</v>
      </c>
      <c r="C36" s="137">
        <f>+C37+C38</f>
        <v>13521684</v>
      </c>
      <c r="D36" s="137">
        <f t="shared" ref="D36" si="2">+D37+D38</f>
        <v>33524106</v>
      </c>
      <c r="E36" s="13"/>
      <c r="F36" s="152"/>
    </row>
    <row r="37" spans="1:6" s="14" customFormat="1" ht="21.75" customHeight="1">
      <c r="A37" s="85" t="s">
        <v>131</v>
      </c>
      <c r="B37" s="138">
        <f>784138+20</f>
        <v>784158</v>
      </c>
      <c r="C37" s="138">
        <f>375971+227</f>
        <v>376198</v>
      </c>
      <c r="D37" s="138">
        <f>+C37+B37</f>
        <v>1160356</v>
      </c>
      <c r="E37" s="13"/>
      <c r="F37" s="152"/>
    </row>
    <row r="38" spans="1:6" s="14" customFormat="1" ht="21.75" customHeight="1">
      <c r="A38" s="86" t="s">
        <v>132</v>
      </c>
      <c r="B38" s="138">
        <f>19218129+135</f>
        <v>19218264</v>
      </c>
      <c r="C38" s="138">
        <f>13141329+4157</f>
        <v>13145486</v>
      </c>
      <c r="D38" s="138">
        <f>+C38+B38</f>
        <v>32363750</v>
      </c>
      <c r="E38" s="13"/>
      <c r="F38" s="152"/>
    </row>
    <row r="39" spans="1:6" s="14" customFormat="1" ht="60" customHeight="1">
      <c r="A39" s="87" t="s">
        <v>256</v>
      </c>
      <c r="B39" s="130">
        <f>+B36/B35</f>
        <v>6.6627123815513176</v>
      </c>
      <c r="C39" s="130">
        <f>+C36/C35</f>
        <v>6.2681526642820984</v>
      </c>
      <c r="D39" s="130">
        <f>+D36/D35</f>
        <v>6.4977407998064871</v>
      </c>
      <c r="E39" s="13"/>
      <c r="F39" s="152"/>
    </row>
    <row r="40" spans="1:6">
      <c r="A40" s="48"/>
      <c r="B40" s="48"/>
      <c r="C40" s="48"/>
      <c r="D40" s="48"/>
      <c r="E40" s="153"/>
      <c r="F40" s="154"/>
    </row>
    <row r="41" spans="1:6">
      <c r="A41" s="125"/>
      <c r="B41" s="151"/>
      <c r="C41" s="151"/>
      <c r="D41" s="151"/>
      <c r="E41" s="154"/>
      <c r="F41" s="154"/>
    </row>
    <row r="42" spans="1:6">
      <c r="A42"/>
      <c r="B42" s="151"/>
      <c r="C42" s="151"/>
      <c r="D42" s="151"/>
    </row>
    <row r="43" spans="1:6">
      <c r="A43"/>
      <c r="B43"/>
      <c r="C43"/>
      <c r="D43"/>
    </row>
    <row r="44" spans="1:6">
      <c r="A44"/>
      <c r="B44"/>
      <c r="C44"/>
      <c r="D44"/>
    </row>
    <row r="45" spans="1:6">
      <c r="A45"/>
      <c r="B45"/>
      <c r="C45"/>
      <c r="D45"/>
    </row>
    <row r="46" spans="1:6">
      <c r="A46"/>
      <c r="B46"/>
      <c r="C46"/>
      <c r="D46"/>
    </row>
    <row r="47" spans="1:6">
      <c r="A47" s="48"/>
      <c r="B47" s="48"/>
      <c r="C47"/>
      <c r="D47"/>
    </row>
    <row r="48" spans="1:6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 s="48"/>
      <c r="B53" s="48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</sheetData>
  <mergeCells count="4">
    <mergeCell ref="A22:D22"/>
    <mergeCell ref="A5:D5"/>
    <mergeCell ref="A4:D4"/>
    <mergeCell ref="A21:D21"/>
  </mergeCells>
  <phoneticPr fontId="0" type="noConversion"/>
  <printOptions horizontalCentered="1" verticalCentered="1" gridLinesSet="0"/>
  <pageMargins left="0" right="0" top="0.39370078740157483" bottom="0.39370078740157483" header="0" footer="0"/>
  <pageSetup paperSize="9" scale="94" orientation="portrait" r:id="rId1"/>
  <headerFooter alignWithMargins="0"/>
  <ignoredErrors>
    <ignoredError sqref="A24:A26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  <pageSetUpPr fitToPage="1"/>
  </sheetPr>
  <dimension ref="A4:H96"/>
  <sheetViews>
    <sheetView showGridLines="0" zoomScaleNormal="100" workbookViewId="0"/>
  </sheetViews>
  <sheetFormatPr defaultColWidth="9.140625" defaultRowHeight="12.75"/>
  <cols>
    <col min="1" max="1" width="8.140625" style="33" customWidth="1"/>
    <col min="2" max="2" width="62.5703125" style="119" customWidth="1"/>
    <col min="3" max="3" width="48" style="118" customWidth="1"/>
    <col min="4" max="256" width="9.140625" style="92"/>
    <col min="257" max="257" width="8.140625" style="92" customWidth="1"/>
    <col min="258" max="259" width="46.7109375" style="92" customWidth="1"/>
    <col min="260" max="512" width="9.140625" style="92"/>
    <col min="513" max="513" width="8.140625" style="92" customWidth="1"/>
    <col min="514" max="515" width="46.7109375" style="92" customWidth="1"/>
    <col min="516" max="768" width="9.140625" style="92"/>
    <col min="769" max="769" width="8.140625" style="92" customWidth="1"/>
    <col min="770" max="771" width="46.7109375" style="92" customWidth="1"/>
    <col min="772" max="1024" width="9.140625" style="92"/>
    <col min="1025" max="1025" width="8.140625" style="92" customWidth="1"/>
    <col min="1026" max="1027" width="46.7109375" style="92" customWidth="1"/>
    <col min="1028" max="1280" width="9.140625" style="92"/>
    <col min="1281" max="1281" width="8.140625" style="92" customWidth="1"/>
    <col min="1282" max="1283" width="46.7109375" style="92" customWidth="1"/>
    <col min="1284" max="1536" width="9.140625" style="92"/>
    <col min="1537" max="1537" width="8.140625" style="92" customWidth="1"/>
    <col min="1538" max="1539" width="46.7109375" style="92" customWidth="1"/>
    <col min="1540" max="1792" width="9.140625" style="92"/>
    <col min="1793" max="1793" width="8.140625" style="92" customWidth="1"/>
    <col min="1794" max="1795" width="46.7109375" style="92" customWidth="1"/>
    <col min="1796" max="2048" width="9.140625" style="92"/>
    <col min="2049" max="2049" width="8.140625" style="92" customWidth="1"/>
    <col min="2050" max="2051" width="46.7109375" style="92" customWidth="1"/>
    <col min="2052" max="2304" width="9.140625" style="92"/>
    <col min="2305" max="2305" width="8.140625" style="92" customWidth="1"/>
    <col min="2306" max="2307" width="46.7109375" style="92" customWidth="1"/>
    <col min="2308" max="2560" width="9.140625" style="92"/>
    <col min="2561" max="2561" width="8.140625" style="92" customWidth="1"/>
    <col min="2562" max="2563" width="46.7109375" style="92" customWidth="1"/>
    <col min="2564" max="2816" width="9.140625" style="92"/>
    <col min="2817" max="2817" width="8.140625" style="92" customWidth="1"/>
    <col min="2818" max="2819" width="46.7109375" style="92" customWidth="1"/>
    <col min="2820" max="3072" width="9.140625" style="92"/>
    <col min="3073" max="3073" width="8.140625" style="92" customWidth="1"/>
    <col min="3074" max="3075" width="46.7109375" style="92" customWidth="1"/>
    <col min="3076" max="3328" width="9.140625" style="92"/>
    <col min="3329" max="3329" width="8.140625" style="92" customWidth="1"/>
    <col min="3330" max="3331" width="46.7109375" style="92" customWidth="1"/>
    <col min="3332" max="3584" width="9.140625" style="92"/>
    <col min="3585" max="3585" width="8.140625" style="92" customWidth="1"/>
    <col min="3586" max="3587" width="46.7109375" style="92" customWidth="1"/>
    <col min="3588" max="3840" width="9.140625" style="92"/>
    <col min="3841" max="3841" width="8.140625" style="92" customWidth="1"/>
    <col min="3842" max="3843" width="46.7109375" style="92" customWidth="1"/>
    <col min="3844" max="4096" width="9.140625" style="92"/>
    <col min="4097" max="4097" width="8.140625" style="92" customWidth="1"/>
    <col min="4098" max="4099" width="46.7109375" style="92" customWidth="1"/>
    <col min="4100" max="4352" width="9.140625" style="92"/>
    <col min="4353" max="4353" width="8.140625" style="92" customWidth="1"/>
    <col min="4354" max="4355" width="46.7109375" style="92" customWidth="1"/>
    <col min="4356" max="4608" width="9.140625" style="92"/>
    <col min="4609" max="4609" width="8.140625" style="92" customWidth="1"/>
    <col min="4610" max="4611" width="46.7109375" style="92" customWidth="1"/>
    <col min="4612" max="4864" width="9.140625" style="92"/>
    <col min="4865" max="4865" width="8.140625" style="92" customWidth="1"/>
    <col min="4866" max="4867" width="46.7109375" style="92" customWidth="1"/>
    <col min="4868" max="5120" width="9.140625" style="92"/>
    <col min="5121" max="5121" width="8.140625" style="92" customWidth="1"/>
    <col min="5122" max="5123" width="46.7109375" style="92" customWidth="1"/>
    <col min="5124" max="5376" width="9.140625" style="92"/>
    <col min="5377" max="5377" width="8.140625" style="92" customWidth="1"/>
    <col min="5378" max="5379" width="46.7109375" style="92" customWidth="1"/>
    <col min="5380" max="5632" width="9.140625" style="92"/>
    <col min="5633" max="5633" width="8.140625" style="92" customWidth="1"/>
    <col min="5634" max="5635" width="46.7109375" style="92" customWidth="1"/>
    <col min="5636" max="5888" width="9.140625" style="92"/>
    <col min="5889" max="5889" width="8.140625" style="92" customWidth="1"/>
    <col min="5890" max="5891" width="46.7109375" style="92" customWidth="1"/>
    <col min="5892" max="6144" width="9.140625" style="92"/>
    <col min="6145" max="6145" width="8.140625" style="92" customWidth="1"/>
    <col min="6146" max="6147" width="46.7109375" style="92" customWidth="1"/>
    <col min="6148" max="6400" width="9.140625" style="92"/>
    <col min="6401" max="6401" width="8.140625" style="92" customWidth="1"/>
    <col min="6402" max="6403" width="46.7109375" style="92" customWidth="1"/>
    <col min="6404" max="6656" width="9.140625" style="92"/>
    <col min="6657" max="6657" width="8.140625" style="92" customWidth="1"/>
    <col min="6658" max="6659" width="46.7109375" style="92" customWidth="1"/>
    <col min="6660" max="6912" width="9.140625" style="92"/>
    <col min="6913" max="6913" width="8.140625" style="92" customWidth="1"/>
    <col min="6914" max="6915" width="46.7109375" style="92" customWidth="1"/>
    <col min="6916" max="7168" width="9.140625" style="92"/>
    <col min="7169" max="7169" width="8.140625" style="92" customWidth="1"/>
    <col min="7170" max="7171" width="46.7109375" style="92" customWidth="1"/>
    <col min="7172" max="7424" width="9.140625" style="92"/>
    <col min="7425" max="7425" width="8.140625" style="92" customWidth="1"/>
    <col min="7426" max="7427" width="46.7109375" style="92" customWidth="1"/>
    <col min="7428" max="7680" width="9.140625" style="92"/>
    <col min="7681" max="7681" width="8.140625" style="92" customWidth="1"/>
    <col min="7682" max="7683" width="46.7109375" style="92" customWidth="1"/>
    <col min="7684" max="7936" width="9.140625" style="92"/>
    <col min="7937" max="7937" width="8.140625" style="92" customWidth="1"/>
    <col min="7938" max="7939" width="46.7109375" style="92" customWidth="1"/>
    <col min="7940" max="8192" width="9.140625" style="92"/>
    <col min="8193" max="8193" width="8.140625" style="92" customWidth="1"/>
    <col min="8194" max="8195" width="46.7109375" style="92" customWidth="1"/>
    <col min="8196" max="8448" width="9.140625" style="92"/>
    <col min="8449" max="8449" width="8.140625" style="92" customWidth="1"/>
    <col min="8450" max="8451" width="46.7109375" style="92" customWidth="1"/>
    <col min="8452" max="8704" width="9.140625" style="92"/>
    <col min="8705" max="8705" width="8.140625" style="92" customWidth="1"/>
    <col min="8706" max="8707" width="46.7109375" style="92" customWidth="1"/>
    <col min="8708" max="8960" width="9.140625" style="92"/>
    <col min="8961" max="8961" width="8.140625" style="92" customWidth="1"/>
    <col min="8962" max="8963" width="46.7109375" style="92" customWidth="1"/>
    <col min="8964" max="9216" width="9.140625" style="92"/>
    <col min="9217" max="9217" width="8.140625" style="92" customWidth="1"/>
    <col min="9218" max="9219" width="46.7109375" style="92" customWidth="1"/>
    <col min="9220" max="9472" width="9.140625" style="92"/>
    <col min="9473" max="9473" width="8.140625" style="92" customWidth="1"/>
    <col min="9474" max="9475" width="46.7109375" style="92" customWidth="1"/>
    <col min="9476" max="9728" width="9.140625" style="92"/>
    <col min="9729" max="9729" width="8.140625" style="92" customWidth="1"/>
    <col min="9730" max="9731" width="46.7109375" style="92" customWidth="1"/>
    <col min="9732" max="9984" width="9.140625" style="92"/>
    <col min="9985" max="9985" width="8.140625" style="92" customWidth="1"/>
    <col min="9986" max="9987" width="46.7109375" style="92" customWidth="1"/>
    <col min="9988" max="10240" width="9.140625" style="92"/>
    <col min="10241" max="10241" width="8.140625" style="92" customWidth="1"/>
    <col min="10242" max="10243" width="46.7109375" style="92" customWidth="1"/>
    <col min="10244" max="10496" width="9.140625" style="92"/>
    <col min="10497" max="10497" width="8.140625" style="92" customWidth="1"/>
    <col min="10498" max="10499" width="46.7109375" style="92" customWidth="1"/>
    <col min="10500" max="10752" width="9.140625" style="92"/>
    <col min="10753" max="10753" width="8.140625" style="92" customWidth="1"/>
    <col min="10754" max="10755" width="46.7109375" style="92" customWidth="1"/>
    <col min="10756" max="11008" width="9.140625" style="92"/>
    <col min="11009" max="11009" width="8.140625" style="92" customWidth="1"/>
    <col min="11010" max="11011" width="46.7109375" style="92" customWidth="1"/>
    <col min="11012" max="11264" width="9.140625" style="92"/>
    <col min="11265" max="11265" width="8.140625" style="92" customWidth="1"/>
    <col min="11266" max="11267" width="46.7109375" style="92" customWidth="1"/>
    <col min="11268" max="11520" width="9.140625" style="92"/>
    <col min="11521" max="11521" width="8.140625" style="92" customWidth="1"/>
    <col min="11522" max="11523" width="46.7109375" style="92" customWidth="1"/>
    <col min="11524" max="11776" width="9.140625" style="92"/>
    <col min="11777" max="11777" width="8.140625" style="92" customWidth="1"/>
    <col min="11778" max="11779" width="46.7109375" style="92" customWidth="1"/>
    <col min="11780" max="12032" width="9.140625" style="92"/>
    <col min="12033" max="12033" width="8.140625" style="92" customWidth="1"/>
    <col min="12034" max="12035" width="46.7109375" style="92" customWidth="1"/>
    <col min="12036" max="12288" width="9.140625" style="92"/>
    <col min="12289" max="12289" width="8.140625" style="92" customWidth="1"/>
    <col min="12290" max="12291" width="46.7109375" style="92" customWidth="1"/>
    <col min="12292" max="12544" width="9.140625" style="92"/>
    <col min="12545" max="12545" width="8.140625" style="92" customWidth="1"/>
    <col min="12546" max="12547" width="46.7109375" style="92" customWidth="1"/>
    <col min="12548" max="12800" width="9.140625" style="92"/>
    <col min="12801" max="12801" width="8.140625" style="92" customWidth="1"/>
    <col min="12802" max="12803" width="46.7109375" style="92" customWidth="1"/>
    <col min="12804" max="13056" width="9.140625" style="92"/>
    <col min="13057" max="13057" width="8.140625" style="92" customWidth="1"/>
    <col min="13058" max="13059" width="46.7109375" style="92" customWidth="1"/>
    <col min="13060" max="13312" width="9.140625" style="92"/>
    <col min="13313" max="13313" width="8.140625" style="92" customWidth="1"/>
    <col min="13314" max="13315" width="46.7109375" style="92" customWidth="1"/>
    <col min="13316" max="13568" width="9.140625" style="92"/>
    <col min="13569" max="13569" width="8.140625" style="92" customWidth="1"/>
    <col min="13570" max="13571" width="46.7109375" style="92" customWidth="1"/>
    <col min="13572" max="13824" width="9.140625" style="92"/>
    <col min="13825" max="13825" width="8.140625" style="92" customWidth="1"/>
    <col min="13826" max="13827" width="46.7109375" style="92" customWidth="1"/>
    <col min="13828" max="14080" width="9.140625" style="92"/>
    <col min="14081" max="14081" width="8.140625" style="92" customWidth="1"/>
    <col min="14082" max="14083" width="46.7109375" style="92" customWidth="1"/>
    <col min="14084" max="14336" width="9.140625" style="92"/>
    <col min="14337" max="14337" width="8.140625" style="92" customWidth="1"/>
    <col min="14338" max="14339" width="46.7109375" style="92" customWidth="1"/>
    <col min="14340" max="14592" width="9.140625" style="92"/>
    <col min="14593" max="14593" width="8.140625" style="92" customWidth="1"/>
    <col min="14594" max="14595" width="46.7109375" style="92" customWidth="1"/>
    <col min="14596" max="14848" width="9.140625" style="92"/>
    <col min="14849" max="14849" width="8.140625" style="92" customWidth="1"/>
    <col min="14850" max="14851" width="46.7109375" style="92" customWidth="1"/>
    <col min="14852" max="15104" width="9.140625" style="92"/>
    <col min="15105" max="15105" width="8.140625" style="92" customWidth="1"/>
    <col min="15106" max="15107" width="46.7109375" style="92" customWidth="1"/>
    <col min="15108" max="15360" width="9.140625" style="92"/>
    <col min="15361" max="15361" width="8.140625" style="92" customWidth="1"/>
    <col min="15362" max="15363" width="46.7109375" style="92" customWidth="1"/>
    <col min="15364" max="15616" width="9.140625" style="92"/>
    <col min="15617" max="15617" width="8.140625" style="92" customWidth="1"/>
    <col min="15618" max="15619" width="46.7109375" style="92" customWidth="1"/>
    <col min="15620" max="15872" width="9.140625" style="92"/>
    <col min="15873" max="15873" width="8.140625" style="92" customWidth="1"/>
    <col min="15874" max="15875" width="46.7109375" style="92" customWidth="1"/>
    <col min="15876" max="16128" width="9.140625" style="92"/>
    <col min="16129" max="16129" width="8.140625" style="92" customWidth="1"/>
    <col min="16130" max="16131" width="46.7109375" style="92" customWidth="1"/>
    <col min="16132" max="16384" width="9.140625" style="92"/>
  </cols>
  <sheetData>
    <row r="4" spans="1:5" ht="21.2" customHeight="1">
      <c r="A4" s="204" t="s">
        <v>150</v>
      </c>
      <c r="B4" s="204"/>
      <c r="C4" s="204"/>
    </row>
    <row r="5" spans="1:5" ht="21.2" customHeight="1">
      <c r="A5" s="205" t="s">
        <v>258</v>
      </c>
      <c r="B5" s="205"/>
      <c r="C5" s="205"/>
    </row>
    <row r="6" spans="1:5" s="93" customFormat="1" ht="27" customHeight="1">
      <c r="A6" s="110" t="s">
        <v>151</v>
      </c>
      <c r="B6" s="111" t="s">
        <v>152</v>
      </c>
      <c r="C6" s="111" t="s">
        <v>153</v>
      </c>
    </row>
    <row r="7" spans="1:5" ht="19.899999999999999" customHeight="1">
      <c r="A7" s="112" t="s">
        <v>10</v>
      </c>
      <c r="B7" s="113" t="s">
        <v>260</v>
      </c>
      <c r="C7" s="114" t="s">
        <v>154</v>
      </c>
      <c r="D7" s="94"/>
      <c r="E7" s="95"/>
    </row>
    <row r="8" spans="1:5" ht="19.899999999999999" customHeight="1">
      <c r="A8" s="115" t="s">
        <v>11</v>
      </c>
      <c r="B8" s="116" t="s">
        <v>261</v>
      </c>
      <c r="C8" s="117" t="s">
        <v>155</v>
      </c>
      <c r="D8" s="94"/>
      <c r="E8" s="95"/>
    </row>
    <row r="9" spans="1:5" ht="19.899999999999999" customHeight="1">
      <c r="A9" s="112" t="s">
        <v>12</v>
      </c>
      <c r="B9" s="113" t="s">
        <v>262</v>
      </c>
      <c r="C9" s="114" t="s">
        <v>156</v>
      </c>
      <c r="D9" s="94"/>
      <c r="E9" s="95"/>
    </row>
    <row r="10" spans="1:5" ht="19.899999999999999" customHeight="1">
      <c r="A10" s="115" t="s">
        <v>14</v>
      </c>
      <c r="B10" s="116" t="s">
        <v>263</v>
      </c>
      <c r="C10" s="117" t="s">
        <v>157</v>
      </c>
      <c r="D10" s="96"/>
      <c r="E10" s="95"/>
    </row>
    <row r="11" spans="1:5" ht="19.899999999999999" customHeight="1">
      <c r="A11" s="112" t="s">
        <v>15</v>
      </c>
      <c r="B11" s="113" t="s">
        <v>264</v>
      </c>
      <c r="C11" s="114" t="s">
        <v>158</v>
      </c>
      <c r="D11" s="96"/>
      <c r="E11" s="95"/>
    </row>
    <row r="12" spans="1:5" ht="19.899999999999999" customHeight="1">
      <c r="A12" s="115" t="s">
        <v>16</v>
      </c>
      <c r="B12" s="116" t="s">
        <v>265</v>
      </c>
      <c r="C12" s="117" t="s">
        <v>159</v>
      </c>
      <c r="D12" s="96"/>
      <c r="E12" s="95"/>
    </row>
    <row r="13" spans="1:5" ht="19.899999999999999" customHeight="1">
      <c r="A13" s="112" t="s">
        <v>17</v>
      </c>
      <c r="B13" s="113" t="s">
        <v>266</v>
      </c>
      <c r="C13" s="114" t="s">
        <v>160</v>
      </c>
      <c r="D13" s="96"/>
      <c r="E13" s="95"/>
    </row>
    <row r="14" spans="1:5" ht="19.899999999999999" customHeight="1">
      <c r="A14" s="115" t="s">
        <v>18</v>
      </c>
      <c r="B14" s="116" t="s">
        <v>267</v>
      </c>
      <c r="C14" s="117" t="s">
        <v>161</v>
      </c>
      <c r="D14" s="96"/>
      <c r="E14" s="95"/>
    </row>
    <row r="15" spans="1:5" ht="19.899999999999999" customHeight="1">
      <c r="A15" s="112">
        <v>10</v>
      </c>
      <c r="B15" s="113" t="s">
        <v>268</v>
      </c>
      <c r="C15" s="114" t="s">
        <v>162</v>
      </c>
      <c r="D15" s="96"/>
      <c r="E15" s="95"/>
    </row>
    <row r="16" spans="1:5" ht="19.899999999999999" customHeight="1">
      <c r="A16" s="115">
        <v>11</v>
      </c>
      <c r="B16" s="116" t="s">
        <v>269</v>
      </c>
      <c r="C16" s="117" t="s">
        <v>163</v>
      </c>
      <c r="D16" s="96"/>
      <c r="E16" s="95"/>
    </row>
    <row r="17" spans="1:5" ht="19.899999999999999" customHeight="1">
      <c r="A17" s="112">
        <v>12</v>
      </c>
      <c r="B17" s="113" t="s">
        <v>270</v>
      </c>
      <c r="C17" s="114" t="s">
        <v>164</v>
      </c>
      <c r="D17" s="96"/>
      <c r="E17" s="95"/>
    </row>
    <row r="18" spans="1:5" ht="19.899999999999999" customHeight="1">
      <c r="A18" s="115">
        <v>13</v>
      </c>
      <c r="B18" s="116" t="s">
        <v>271</v>
      </c>
      <c r="C18" s="117" t="s">
        <v>165</v>
      </c>
      <c r="D18" s="96"/>
      <c r="E18" s="95"/>
    </row>
    <row r="19" spans="1:5" ht="19.899999999999999" customHeight="1">
      <c r="A19" s="112">
        <v>14</v>
      </c>
      <c r="B19" s="113" t="s">
        <v>272</v>
      </c>
      <c r="C19" s="114" t="s">
        <v>166</v>
      </c>
      <c r="D19" s="96"/>
      <c r="E19" s="95"/>
    </row>
    <row r="20" spans="1:5" ht="19.899999999999999" customHeight="1">
      <c r="A20" s="115">
        <v>15</v>
      </c>
      <c r="B20" s="116" t="s">
        <v>273</v>
      </c>
      <c r="C20" s="117" t="s">
        <v>167</v>
      </c>
      <c r="D20" s="96"/>
      <c r="E20" s="95"/>
    </row>
    <row r="21" spans="1:5" ht="19.899999999999999" customHeight="1">
      <c r="A21" s="112">
        <v>16</v>
      </c>
      <c r="B21" s="113" t="s">
        <v>274</v>
      </c>
      <c r="C21" s="114" t="s">
        <v>168</v>
      </c>
      <c r="D21" s="96"/>
      <c r="E21" s="95"/>
    </row>
    <row r="22" spans="1:5" ht="19.899999999999999" customHeight="1">
      <c r="A22" s="115">
        <v>17</v>
      </c>
      <c r="B22" s="116" t="s">
        <v>275</v>
      </c>
      <c r="C22" s="117" t="s">
        <v>169</v>
      </c>
      <c r="D22" s="96"/>
      <c r="E22" s="95"/>
    </row>
    <row r="23" spans="1:5" ht="19.899999999999999" customHeight="1">
      <c r="A23" s="112">
        <v>18</v>
      </c>
      <c r="B23" s="113" t="s">
        <v>276</v>
      </c>
      <c r="C23" s="114" t="s">
        <v>170</v>
      </c>
      <c r="D23" s="96"/>
      <c r="E23" s="95"/>
    </row>
    <row r="24" spans="1:5" ht="19.899999999999999" customHeight="1">
      <c r="A24" s="115">
        <v>19</v>
      </c>
      <c r="B24" s="116" t="s">
        <v>277</v>
      </c>
      <c r="C24" s="117" t="s">
        <v>171</v>
      </c>
      <c r="D24" s="96"/>
      <c r="E24" s="95"/>
    </row>
    <row r="25" spans="1:5" ht="19.899999999999999" customHeight="1">
      <c r="A25" s="112">
        <v>20</v>
      </c>
      <c r="B25" s="113" t="s">
        <v>278</v>
      </c>
      <c r="C25" s="114" t="s">
        <v>172</v>
      </c>
      <c r="D25" s="96"/>
      <c r="E25" s="95"/>
    </row>
    <row r="26" spans="1:5" ht="19.899999999999999" customHeight="1">
      <c r="A26" s="115">
        <v>21</v>
      </c>
      <c r="B26" s="116" t="s">
        <v>279</v>
      </c>
      <c r="C26" s="117" t="s">
        <v>173</v>
      </c>
      <c r="D26" s="96"/>
      <c r="E26" s="95"/>
    </row>
    <row r="27" spans="1:5" ht="19.899999999999999" customHeight="1">
      <c r="A27" s="112">
        <v>22</v>
      </c>
      <c r="B27" s="113" t="s">
        <v>280</v>
      </c>
      <c r="C27" s="114" t="s">
        <v>174</v>
      </c>
      <c r="D27" s="96"/>
      <c r="E27" s="95"/>
    </row>
    <row r="28" spans="1:5" ht="19.899999999999999" customHeight="1">
      <c r="A28" s="115">
        <v>23</v>
      </c>
      <c r="B28" s="116" t="s">
        <v>281</v>
      </c>
      <c r="C28" s="117" t="s">
        <v>175</v>
      </c>
      <c r="D28" s="96"/>
      <c r="E28" s="95"/>
    </row>
    <row r="29" spans="1:5" ht="19.899999999999999" customHeight="1">
      <c r="A29" s="112">
        <v>24</v>
      </c>
      <c r="B29" s="113" t="s">
        <v>282</v>
      </c>
      <c r="C29" s="114" t="s">
        <v>176</v>
      </c>
      <c r="D29" s="96"/>
      <c r="E29" s="95"/>
    </row>
    <row r="30" spans="1:5" ht="19.899999999999999" customHeight="1">
      <c r="A30" s="115">
        <v>25</v>
      </c>
      <c r="B30" s="116" t="s">
        <v>283</v>
      </c>
      <c r="C30" s="117" t="s">
        <v>177</v>
      </c>
      <c r="D30" s="96"/>
      <c r="E30" s="95"/>
    </row>
    <row r="31" spans="1:5" ht="19.899999999999999" customHeight="1">
      <c r="A31" s="112">
        <v>26</v>
      </c>
      <c r="B31" s="113" t="s">
        <v>284</v>
      </c>
      <c r="C31" s="114" t="s">
        <v>178</v>
      </c>
      <c r="D31" s="96"/>
      <c r="E31" s="95"/>
    </row>
    <row r="32" spans="1:5" ht="19.899999999999999" customHeight="1">
      <c r="A32" s="115">
        <v>27</v>
      </c>
      <c r="B32" s="116" t="s">
        <v>285</v>
      </c>
      <c r="C32" s="117" t="s">
        <v>179</v>
      </c>
      <c r="D32" s="96"/>
      <c r="E32" s="95"/>
    </row>
    <row r="33" spans="1:8" ht="19.899999999999999" customHeight="1">
      <c r="A33" s="112">
        <v>28</v>
      </c>
      <c r="B33" s="113" t="s">
        <v>286</v>
      </c>
      <c r="C33" s="114" t="s">
        <v>180</v>
      </c>
      <c r="D33" s="96"/>
      <c r="E33" s="95"/>
    </row>
    <row r="34" spans="1:8" ht="19.899999999999999" customHeight="1">
      <c r="A34" s="115">
        <v>29</v>
      </c>
      <c r="B34" s="116" t="s">
        <v>287</v>
      </c>
      <c r="C34" s="117" t="s">
        <v>181</v>
      </c>
      <c r="D34" s="96"/>
      <c r="E34" s="95"/>
    </row>
    <row r="35" spans="1:8" ht="19.899999999999999" customHeight="1">
      <c r="A35" s="112">
        <v>30</v>
      </c>
      <c r="B35" s="113" t="s">
        <v>288</v>
      </c>
      <c r="C35" s="114" t="s">
        <v>182</v>
      </c>
      <c r="D35" s="96"/>
      <c r="E35" s="95"/>
    </row>
    <row r="36" spans="1:8" ht="19.899999999999999" customHeight="1">
      <c r="A36" s="115">
        <v>31</v>
      </c>
      <c r="B36" s="116" t="s">
        <v>289</v>
      </c>
      <c r="C36" s="117" t="s">
        <v>183</v>
      </c>
      <c r="D36" s="96"/>
      <c r="E36" s="95"/>
    </row>
    <row r="37" spans="1:8" ht="19.899999999999999" customHeight="1">
      <c r="A37" s="112">
        <v>32</v>
      </c>
      <c r="B37" s="113" t="s">
        <v>290</v>
      </c>
      <c r="C37" s="114" t="s">
        <v>184</v>
      </c>
      <c r="D37" s="96"/>
      <c r="E37" s="95"/>
    </row>
    <row r="38" spans="1:8" ht="19.899999999999999" customHeight="1">
      <c r="A38" s="115">
        <v>33</v>
      </c>
      <c r="B38" s="116" t="s">
        <v>291</v>
      </c>
      <c r="C38" s="117" t="s">
        <v>185</v>
      </c>
      <c r="D38" s="96"/>
      <c r="E38" s="95"/>
    </row>
    <row r="39" spans="1:8" ht="19.899999999999999" customHeight="1">
      <c r="A39" s="112">
        <v>35</v>
      </c>
      <c r="B39" s="113" t="s">
        <v>292</v>
      </c>
      <c r="C39" s="114" t="s">
        <v>186</v>
      </c>
      <c r="D39" s="96"/>
      <c r="E39" s="95"/>
      <c r="F39" s="97"/>
      <c r="G39" s="97"/>
      <c r="H39" s="97"/>
    </row>
    <row r="40" spans="1:8" ht="19.899999999999999" customHeight="1">
      <c r="A40" s="115">
        <v>36</v>
      </c>
      <c r="B40" s="116" t="s">
        <v>293</v>
      </c>
      <c r="C40" s="117" t="s">
        <v>187</v>
      </c>
      <c r="D40" s="96"/>
      <c r="E40" s="95"/>
    </row>
    <row r="41" spans="1:8" ht="19.899999999999999" customHeight="1">
      <c r="A41" s="112">
        <v>37</v>
      </c>
      <c r="B41" s="113" t="s">
        <v>294</v>
      </c>
      <c r="C41" s="114" t="s">
        <v>188</v>
      </c>
      <c r="D41" s="96"/>
      <c r="E41" s="95"/>
    </row>
    <row r="42" spans="1:8" ht="19.899999999999999" customHeight="1">
      <c r="A42" s="115">
        <v>38</v>
      </c>
      <c r="B42" s="116" t="s">
        <v>295</v>
      </c>
      <c r="C42" s="117" t="s">
        <v>189</v>
      </c>
      <c r="D42" s="96"/>
      <c r="E42" s="95"/>
    </row>
    <row r="43" spans="1:8" ht="19.899999999999999" customHeight="1">
      <c r="A43" s="112">
        <v>39</v>
      </c>
      <c r="B43" s="113" t="s">
        <v>296</v>
      </c>
      <c r="C43" s="114" t="s">
        <v>190</v>
      </c>
      <c r="D43" s="96"/>
      <c r="E43" s="95"/>
    </row>
    <row r="44" spans="1:8" ht="19.899999999999999" customHeight="1">
      <c r="A44" s="115">
        <v>41</v>
      </c>
      <c r="B44" s="116" t="s">
        <v>297</v>
      </c>
      <c r="C44" s="117" t="s">
        <v>191</v>
      </c>
      <c r="D44" s="96"/>
      <c r="E44" s="95"/>
    </row>
    <row r="45" spans="1:8" ht="19.899999999999999" customHeight="1">
      <c r="A45" s="112">
        <v>42</v>
      </c>
      <c r="B45" s="113" t="s">
        <v>298</v>
      </c>
      <c r="C45" s="114" t="s">
        <v>192</v>
      </c>
      <c r="D45" s="96"/>
      <c r="E45" s="95"/>
    </row>
    <row r="46" spans="1:8" ht="19.899999999999999" customHeight="1">
      <c r="A46" s="115">
        <v>43</v>
      </c>
      <c r="B46" s="116" t="s">
        <v>299</v>
      </c>
      <c r="C46" s="117" t="s">
        <v>193</v>
      </c>
      <c r="D46" s="96"/>
      <c r="E46" s="95"/>
    </row>
    <row r="47" spans="1:8" ht="19.899999999999999" customHeight="1">
      <c r="A47" s="112">
        <v>45</v>
      </c>
      <c r="B47" s="113" t="s">
        <v>300</v>
      </c>
      <c r="C47" s="114" t="s">
        <v>194</v>
      </c>
      <c r="D47" s="96"/>
      <c r="E47" s="95"/>
    </row>
    <row r="48" spans="1:8" ht="19.899999999999999" customHeight="1">
      <c r="A48" s="115">
        <v>46</v>
      </c>
      <c r="B48" s="116" t="s">
        <v>301</v>
      </c>
      <c r="C48" s="117" t="s">
        <v>195</v>
      </c>
      <c r="D48" s="96"/>
      <c r="E48" s="95"/>
    </row>
    <row r="49" spans="1:5" ht="19.899999999999999" customHeight="1">
      <c r="A49" s="112">
        <v>47</v>
      </c>
      <c r="B49" s="113" t="s">
        <v>302</v>
      </c>
      <c r="C49" s="114" t="s">
        <v>196</v>
      </c>
      <c r="D49" s="96"/>
      <c r="E49" s="95"/>
    </row>
    <row r="50" spans="1:5" ht="19.899999999999999" customHeight="1">
      <c r="A50" s="115">
        <v>49</v>
      </c>
      <c r="B50" s="116" t="s">
        <v>303</v>
      </c>
      <c r="C50" s="117" t="s">
        <v>197</v>
      </c>
      <c r="D50" s="96"/>
      <c r="E50" s="95"/>
    </row>
    <row r="51" spans="1:5" ht="19.899999999999999" customHeight="1">
      <c r="A51" s="112">
        <v>50</v>
      </c>
      <c r="B51" s="113" t="s">
        <v>304</v>
      </c>
      <c r="C51" s="114" t="s">
        <v>198</v>
      </c>
      <c r="D51" s="96"/>
      <c r="E51" s="95"/>
    </row>
    <row r="52" spans="1:5" ht="19.899999999999999" customHeight="1">
      <c r="A52" s="115">
        <v>51</v>
      </c>
      <c r="B52" s="116" t="s">
        <v>305</v>
      </c>
      <c r="C52" s="117" t="s">
        <v>199</v>
      </c>
      <c r="D52" s="96"/>
      <c r="E52" s="95"/>
    </row>
    <row r="53" spans="1:5" ht="19.899999999999999" customHeight="1">
      <c r="A53" s="112">
        <v>52</v>
      </c>
      <c r="B53" s="113" t="s">
        <v>306</v>
      </c>
      <c r="C53" s="114" t="s">
        <v>200</v>
      </c>
      <c r="D53" s="96"/>
      <c r="E53" s="95"/>
    </row>
    <row r="54" spans="1:5" ht="19.899999999999999" customHeight="1">
      <c r="A54" s="115">
        <v>53</v>
      </c>
      <c r="B54" s="116" t="s">
        <v>307</v>
      </c>
      <c r="C54" s="117" t="s">
        <v>201</v>
      </c>
      <c r="D54" s="96"/>
      <c r="E54" s="95"/>
    </row>
    <row r="55" spans="1:5" ht="19.899999999999999" customHeight="1">
      <c r="A55" s="112">
        <v>55</v>
      </c>
      <c r="B55" s="113" t="s">
        <v>308</v>
      </c>
      <c r="C55" s="114" t="s">
        <v>202</v>
      </c>
      <c r="D55" s="96"/>
      <c r="E55" s="95"/>
    </row>
    <row r="56" spans="1:5" ht="19.899999999999999" customHeight="1">
      <c r="A56" s="115">
        <v>56</v>
      </c>
      <c r="B56" s="116" t="s">
        <v>309</v>
      </c>
      <c r="C56" s="117" t="s">
        <v>203</v>
      </c>
      <c r="D56" s="96"/>
      <c r="E56" s="95"/>
    </row>
    <row r="57" spans="1:5" ht="19.899999999999999" customHeight="1">
      <c r="A57" s="112">
        <v>58</v>
      </c>
      <c r="B57" s="113" t="s">
        <v>310</v>
      </c>
      <c r="C57" s="114" t="s">
        <v>204</v>
      </c>
      <c r="D57" s="96"/>
      <c r="E57" s="95"/>
    </row>
    <row r="58" spans="1:5" ht="19.899999999999999" customHeight="1">
      <c r="A58" s="115">
        <v>59</v>
      </c>
      <c r="B58" s="116" t="s">
        <v>311</v>
      </c>
      <c r="C58" s="117" t="s">
        <v>205</v>
      </c>
      <c r="D58" s="96"/>
      <c r="E58" s="95"/>
    </row>
    <row r="59" spans="1:5" ht="19.899999999999999" customHeight="1">
      <c r="A59" s="112">
        <v>60</v>
      </c>
      <c r="B59" s="113" t="s">
        <v>312</v>
      </c>
      <c r="C59" s="114" t="s">
        <v>206</v>
      </c>
      <c r="D59" s="96"/>
      <c r="E59" s="95"/>
    </row>
    <row r="60" spans="1:5" ht="19.899999999999999" customHeight="1">
      <c r="A60" s="115">
        <v>61</v>
      </c>
      <c r="B60" s="116" t="s">
        <v>313</v>
      </c>
      <c r="C60" s="117" t="s">
        <v>207</v>
      </c>
      <c r="D60" s="96"/>
      <c r="E60" s="95"/>
    </row>
    <row r="61" spans="1:5" ht="19.899999999999999" customHeight="1">
      <c r="A61" s="112">
        <v>62</v>
      </c>
      <c r="B61" s="113" t="s">
        <v>314</v>
      </c>
      <c r="C61" s="114" t="s">
        <v>208</v>
      </c>
      <c r="D61" s="96"/>
      <c r="E61" s="95"/>
    </row>
    <row r="62" spans="1:5" ht="19.899999999999999" customHeight="1">
      <c r="A62" s="115">
        <v>63</v>
      </c>
      <c r="B62" s="116" t="s">
        <v>315</v>
      </c>
      <c r="C62" s="117" t="s">
        <v>209</v>
      </c>
      <c r="D62" s="96"/>
      <c r="E62" s="95"/>
    </row>
    <row r="63" spans="1:5" ht="19.899999999999999" customHeight="1">
      <c r="A63" s="112">
        <v>64</v>
      </c>
      <c r="B63" s="113" t="s">
        <v>316</v>
      </c>
      <c r="C63" s="114" t="s">
        <v>210</v>
      </c>
      <c r="D63" s="96"/>
      <c r="E63" s="95"/>
    </row>
    <row r="64" spans="1:5" ht="19.899999999999999" customHeight="1">
      <c r="A64" s="115">
        <v>65</v>
      </c>
      <c r="B64" s="116" t="s">
        <v>317</v>
      </c>
      <c r="C64" s="117" t="s">
        <v>211</v>
      </c>
      <c r="D64" s="96"/>
      <c r="E64" s="95"/>
    </row>
    <row r="65" spans="1:8" ht="19.899999999999999" customHeight="1">
      <c r="A65" s="112">
        <v>66</v>
      </c>
      <c r="B65" s="113" t="s">
        <v>318</v>
      </c>
      <c r="C65" s="114" t="s">
        <v>212</v>
      </c>
      <c r="D65" s="96"/>
      <c r="E65" s="95"/>
    </row>
    <row r="66" spans="1:8" ht="19.899999999999999" customHeight="1">
      <c r="A66" s="115">
        <v>68</v>
      </c>
      <c r="B66" s="116" t="s">
        <v>319</v>
      </c>
      <c r="C66" s="117" t="s">
        <v>213</v>
      </c>
      <c r="D66" s="96"/>
      <c r="E66" s="95"/>
    </row>
    <row r="67" spans="1:8" ht="19.899999999999999" customHeight="1">
      <c r="A67" s="112">
        <v>69</v>
      </c>
      <c r="B67" s="113" t="s">
        <v>320</v>
      </c>
      <c r="C67" s="114" t="s">
        <v>214</v>
      </c>
      <c r="D67" s="96"/>
      <c r="E67" s="95"/>
    </row>
    <row r="68" spans="1:8" ht="19.899999999999999" customHeight="1">
      <c r="A68" s="115">
        <v>70</v>
      </c>
      <c r="B68" s="116" t="s">
        <v>321</v>
      </c>
      <c r="C68" s="117" t="s">
        <v>215</v>
      </c>
      <c r="D68" s="96"/>
      <c r="E68" s="95"/>
    </row>
    <row r="69" spans="1:8" ht="19.899999999999999" customHeight="1">
      <c r="A69" s="112">
        <v>71</v>
      </c>
      <c r="B69" s="113" t="s">
        <v>322</v>
      </c>
      <c r="C69" s="114" t="s">
        <v>216</v>
      </c>
      <c r="D69" s="96"/>
      <c r="E69" s="95"/>
    </row>
    <row r="70" spans="1:8" ht="19.899999999999999" customHeight="1">
      <c r="A70" s="115">
        <v>72</v>
      </c>
      <c r="B70" s="116" t="s">
        <v>323</v>
      </c>
      <c r="C70" s="117" t="s">
        <v>217</v>
      </c>
      <c r="D70" s="96"/>
      <c r="E70" s="95"/>
    </row>
    <row r="71" spans="1:8" ht="19.899999999999999" customHeight="1">
      <c r="A71" s="112">
        <v>73</v>
      </c>
      <c r="B71" s="113" t="s">
        <v>324</v>
      </c>
      <c r="C71" s="114" t="s">
        <v>218</v>
      </c>
      <c r="D71" s="96"/>
      <c r="E71" s="95"/>
      <c r="F71" s="95"/>
    </row>
    <row r="72" spans="1:8" ht="19.899999999999999" customHeight="1">
      <c r="A72" s="115">
        <v>74</v>
      </c>
      <c r="B72" s="116" t="s">
        <v>325</v>
      </c>
      <c r="C72" s="117" t="s">
        <v>219</v>
      </c>
      <c r="D72" s="96"/>
      <c r="E72" s="95"/>
      <c r="F72" s="95"/>
    </row>
    <row r="73" spans="1:8" ht="19.899999999999999" customHeight="1">
      <c r="A73" s="112">
        <v>75</v>
      </c>
      <c r="B73" s="113" t="s">
        <v>326</v>
      </c>
      <c r="C73" s="114" t="s">
        <v>220</v>
      </c>
      <c r="D73" s="96"/>
      <c r="E73" s="95"/>
      <c r="F73" s="95"/>
    </row>
    <row r="74" spans="1:8" ht="19.899999999999999" customHeight="1">
      <c r="A74" s="115">
        <v>77</v>
      </c>
      <c r="B74" s="116" t="s">
        <v>327</v>
      </c>
      <c r="C74" s="117" t="s">
        <v>221</v>
      </c>
      <c r="D74" s="96"/>
      <c r="E74" s="95"/>
      <c r="F74" s="95"/>
      <c r="G74" s="97"/>
      <c r="H74" s="97"/>
    </row>
    <row r="75" spans="1:8" ht="19.899999999999999" customHeight="1">
      <c r="A75" s="112">
        <v>78</v>
      </c>
      <c r="B75" s="113" t="s">
        <v>328</v>
      </c>
      <c r="C75" s="114" t="s">
        <v>222</v>
      </c>
      <c r="D75" s="96"/>
      <c r="E75" s="95"/>
      <c r="F75" s="95"/>
    </row>
    <row r="76" spans="1:8" ht="19.899999999999999" customHeight="1">
      <c r="A76" s="115">
        <v>79</v>
      </c>
      <c r="B76" s="116" t="s">
        <v>329</v>
      </c>
      <c r="C76" s="117" t="s">
        <v>223</v>
      </c>
      <c r="D76" s="96"/>
      <c r="E76" s="95"/>
      <c r="F76" s="95"/>
    </row>
    <row r="77" spans="1:8" ht="19.899999999999999" customHeight="1">
      <c r="A77" s="112">
        <v>80</v>
      </c>
      <c r="B77" s="113" t="s">
        <v>330</v>
      </c>
      <c r="C77" s="114" t="s">
        <v>224</v>
      </c>
      <c r="D77" s="96"/>
      <c r="E77" s="95"/>
      <c r="F77" s="95"/>
    </row>
    <row r="78" spans="1:8" ht="19.899999999999999" customHeight="1">
      <c r="A78" s="115">
        <v>81</v>
      </c>
      <c r="B78" s="116" t="s">
        <v>331</v>
      </c>
      <c r="C78" s="117" t="s">
        <v>225</v>
      </c>
      <c r="D78" s="96"/>
      <c r="E78" s="95"/>
      <c r="F78" s="95"/>
    </row>
    <row r="79" spans="1:8" ht="19.899999999999999" customHeight="1">
      <c r="A79" s="112">
        <v>82</v>
      </c>
      <c r="B79" s="113" t="s">
        <v>332</v>
      </c>
      <c r="C79" s="114" t="s">
        <v>226</v>
      </c>
      <c r="D79" s="96"/>
      <c r="E79" s="95"/>
      <c r="F79" s="95"/>
    </row>
    <row r="80" spans="1:8" ht="19.899999999999999" customHeight="1">
      <c r="A80" s="115">
        <v>84</v>
      </c>
      <c r="B80" s="116" t="s">
        <v>333</v>
      </c>
      <c r="C80" s="117" t="s">
        <v>227</v>
      </c>
      <c r="D80" s="96"/>
      <c r="E80" s="95"/>
      <c r="F80" s="95"/>
    </row>
    <row r="81" spans="1:6" ht="19.899999999999999" customHeight="1">
      <c r="A81" s="112">
        <v>85</v>
      </c>
      <c r="B81" s="113" t="s">
        <v>334</v>
      </c>
      <c r="C81" s="114" t="s">
        <v>228</v>
      </c>
      <c r="D81" s="96"/>
      <c r="E81" s="95"/>
      <c r="F81" s="95"/>
    </row>
    <row r="82" spans="1:6" ht="19.899999999999999" customHeight="1">
      <c r="A82" s="115">
        <v>86</v>
      </c>
      <c r="B82" s="116" t="s">
        <v>335</v>
      </c>
      <c r="C82" s="117" t="s">
        <v>229</v>
      </c>
      <c r="D82" s="96"/>
      <c r="E82" s="95"/>
      <c r="F82" s="95"/>
    </row>
    <row r="83" spans="1:6" ht="19.899999999999999" customHeight="1">
      <c r="A83" s="112">
        <v>87</v>
      </c>
      <c r="B83" s="113" t="s">
        <v>336</v>
      </c>
      <c r="C83" s="114" t="s">
        <v>230</v>
      </c>
      <c r="D83" s="96"/>
      <c r="E83" s="95"/>
      <c r="F83" s="95"/>
    </row>
    <row r="84" spans="1:6" ht="19.899999999999999" customHeight="1">
      <c r="A84" s="115">
        <v>88</v>
      </c>
      <c r="B84" s="116" t="s">
        <v>337</v>
      </c>
      <c r="C84" s="117" t="s">
        <v>231</v>
      </c>
      <c r="D84" s="96"/>
      <c r="E84" s="95"/>
      <c r="F84" s="95"/>
    </row>
    <row r="85" spans="1:6" ht="19.899999999999999" customHeight="1">
      <c r="A85" s="112">
        <v>90</v>
      </c>
      <c r="B85" s="113" t="s">
        <v>338</v>
      </c>
      <c r="C85" s="114" t="s">
        <v>232</v>
      </c>
      <c r="D85" s="96"/>
      <c r="E85" s="95"/>
      <c r="F85" s="95"/>
    </row>
    <row r="86" spans="1:6" ht="19.899999999999999" customHeight="1">
      <c r="A86" s="115">
        <v>91</v>
      </c>
      <c r="B86" s="116" t="s">
        <v>339</v>
      </c>
      <c r="C86" s="117" t="s">
        <v>233</v>
      </c>
      <c r="D86" s="96"/>
      <c r="E86" s="95"/>
      <c r="F86" s="95"/>
    </row>
    <row r="87" spans="1:6" ht="19.899999999999999" customHeight="1">
      <c r="A87" s="112">
        <v>92</v>
      </c>
      <c r="B87" s="113" t="s">
        <v>340</v>
      </c>
      <c r="C87" s="114" t="s">
        <v>234</v>
      </c>
      <c r="D87" s="96"/>
      <c r="E87" s="95"/>
      <c r="F87" s="95"/>
    </row>
    <row r="88" spans="1:6" ht="19.899999999999999" customHeight="1">
      <c r="A88" s="115">
        <v>93</v>
      </c>
      <c r="B88" s="116" t="s">
        <v>341</v>
      </c>
      <c r="C88" s="117" t="s">
        <v>235</v>
      </c>
      <c r="D88" s="96"/>
      <c r="E88" s="95"/>
      <c r="F88" s="95"/>
    </row>
    <row r="89" spans="1:6" ht="19.899999999999999" customHeight="1">
      <c r="A89" s="112">
        <v>94</v>
      </c>
      <c r="B89" s="113" t="s">
        <v>342</v>
      </c>
      <c r="C89" s="114" t="s">
        <v>236</v>
      </c>
      <c r="D89" s="96"/>
      <c r="E89" s="95"/>
      <c r="F89" s="95"/>
    </row>
    <row r="90" spans="1:6" ht="19.899999999999999" customHeight="1">
      <c r="A90" s="115">
        <v>95</v>
      </c>
      <c r="B90" s="116" t="s">
        <v>343</v>
      </c>
      <c r="C90" s="117" t="s">
        <v>237</v>
      </c>
      <c r="D90" s="96"/>
      <c r="E90" s="95"/>
      <c r="F90" s="95"/>
    </row>
    <row r="91" spans="1:6" ht="19.899999999999999" customHeight="1">
      <c r="A91" s="112">
        <v>96</v>
      </c>
      <c r="B91" s="113" t="s">
        <v>344</v>
      </c>
      <c r="C91" s="114" t="s">
        <v>238</v>
      </c>
      <c r="D91" s="96"/>
      <c r="E91" s="95"/>
      <c r="F91" s="95"/>
    </row>
    <row r="92" spans="1:6" ht="19.899999999999999" customHeight="1">
      <c r="A92" s="115">
        <v>97</v>
      </c>
      <c r="B92" s="116" t="s">
        <v>345</v>
      </c>
      <c r="C92" s="117" t="s">
        <v>239</v>
      </c>
      <c r="D92" s="96"/>
      <c r="E92" s="95"/>
      <c r="F92" s="95"/>
    </row>
    <row r="93" spans="1:6" ht="19.899999999999999" customHeight="1">
      <c r="A93" s="112">
        <v>98</v>
      </c>
      <c r="B93" s="113" t="s">
        <v>346</v>
      </c>
      <c r="C93" s="114" t="s">
        <v>240</v>
      </c>
      <c r="D93" s="96"/>
      <c r="E93" s="95"/>
      <c r="F93" s="95"/>
    </row>
    <row r="94" spans="1:6" ht="19.899999999999999" customHeight="1">
      <c r="A94" s="115">
        <v>99</v>
      </c>
      <c r="B94" s="116" t="s">
        <v>347</v>
      </c>
      <c r="C94" s="117" t="s">
        <v>241</v>
      </c>
      <c r="D94" s="96"/>
      <c r="E94" s="95"/>
      <c r="F94" s="95"/>
    </row>
    <row r="96" spans="1:6">
      <c r="A96" s="118"/>
      <c r="B96" s="118"/>
    </row>
  </sheetData>
  <mergeCells count="2">
    <mergeCell ref="A4:C4"/>
    <mergeCell ref="A5:C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fitToWidth="0" fitToHeight="2" orientation="portrait" r:id="rId1"/>
  <colBreaks count="1" manualBreakCount="1">
    <brk id="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6</vt:i4>
      </vt:variant>
      <vt:variant>
        <vt:lpstr>Adlandırılmış Aralıklar</vt:lpstr>
      </vt:variant>
      <vt:variant>
        <vt:i4>7</vt:i4>
      </vt:variant>
    </vt:vector>
  </HeadingPairs>
  <TitlesOfParts>
    <vt:vector size="13" baseType="lpstr">
      <vt:lpstr>İÇİNDEKİLER</vt:lpstr>
      <vt:lpstr>BÖLÜM 4</vt:lpstr>
      <vt:lpstr>TABLO-4.1</vt:lpstr>
      <vt:lpstr>TABLO-4.2</vt:lpstr>
      <vt:lpstr>TABLO-4.3-4.4</vt:lpstr>
      <vt:lpstr>EK</vt:lpstr>
      <vt:lpstr>'BÖLÜM 4'!Yazdırma_Alanı</vt:lpstr>
      <vt:lpstr>EK!Yazdırma_Alanı</vt:lpstr>
      <vt:lpstr>'TABLO-4.1'!Yazdırma_Alanı</vt:lpstr>
      <vt:lpstr>'TABLO-4.2'!Yazdırma_Alanı</vt:lpstr>
      <vt:lpstr>'TABLO-4.3-4.4'!Yazdırma_Alanı</vt:lpstr>
      <vt:lpstr>EK!Yazdırma_Başlıkları</vt:lpstr>
      <vt:lpstr>'TABLO-4.1'!Yazdırma_Başlıkları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ZELIHA AKTAR</dc:creator>
  <cp:lastModifiedBy>PELIN ZERECAN</cp:lastModifiedBy>
  <cp:lastPrinted>2020-07-27T11:38:40Z</cp:lastPrinted>
  <dcterms:created xsi:type="dcterms:W3CDTF">2002-05-10T12:31:49Z</dcterms:created>
  <dcterms:modified xsi:type="dcterms:W3CDTF">2025-06-27T11:05:58Z</dcterms:modified>
</cp:coreProperties>
</file>